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165" windowWidth="19440" windowHeight="7875" tabRatio="946"/>
  </bookViews>
  <sheets>
    <sheet name="Summary" sheetId="1" r:id="rId1"/>
    <sheet name="Fascia " sheetId="14" r:id="rId2"/>
    <sheet name="Power &amp; Lighting" sheetId="5" r:id="rId3"/>
    <sheet name="Shell Scheme Stand Extras " sheetId="6" r:id="rId4"/>
    <sheet name="Shell Scheme Extras - Images" sheetId="20" r:id="rId5"/>
    <sheet name="Instant Packages" sheetId="41" r:id="rId6"/>
    <sheet name="Instant Package Images" sheetId="38" r:id="rId7"/>
    <sheet name="Furniture " sheetId="35" r:id="rId8"/>
    <sheet name="Furniture Images " sheetId="36" r:id="rId9"/>
    <sheet name="AV &amp; IT" sheetId="15" r:id="rId10"/>
    <sheet name="Plants JHB" sheetId="39" r:id="rId11"/>
    <sheet name="Plant Images (JHB)" sheetId="40" r:id="rId12"/>
    <sheet name="T's &amp; C's" sheetId="17" r:id="rId13"/>
  </sheets>
  <definedNames>
    <definedName name="_xlnm._FilterDatabase" localSheetId="7" hidden="1">'Furniture '!$O$1:$O$86</definedName>
    <definedName name="_xlnm._FilterDatabase" localSheetId="5" hidden="1">'Instant Packages'!$M$18:$N$18</definedName>
    <definedName name="_xlnm.Print_Area" localSheetId="7">'Furniture '!$A$1:$Q$85</definedName>
    <definedName name="_xlnm.Print_Area" localSheetId="8">'Furniture Images '!$A$1:$V$97</definedName>
    <definedName name="_xlnm.Print_Area" localSheetId="6">'Instant Package Images'!$A$1:$V$226</definedName>
    <definedName name="_xlnm.Print_Area" localSheetId="5">'Instant Packages'!$A$1:$R$49</definedName>
    <definedName name="_xlnm.Print_Area" localSheetId="11">'Plant Images (JHB)'!$A$1:$V$193</definedName>
    <definedName name="_xlnm.Print_Area" localSheetId="10">'Plants JHB'!$A$1:$S$57</definedName>
    <definedName name="_xlnm.Print_Area" localSheetId="4">'Shell Scheme Extras - Images'!$A$1:$V$97</definedName>
    <definedName name="_xlnm.Print_Area" localSheetId="3">'Shell Scheme Stand Extras '!$A$1:$Q$76</definedName>
    <definedName name="_xlnm.Print_Area" localSheetId="0">Summary!$A$1:$AA$69</definedName>
    <definedName name="_xlnm.Print_Titles" localSheetId="7">'Furniture '!$1:$18</definedName>
    <definedName name="_xlnm.Print_Titles" localSheetId="5">'Instant Packages'!$1:$16</definedName>
  </definedNames>
  <calcPr calcId="171027"/>
  <fileRecoveryPr autoRecover="0"/>
</workbook>
</file>

<file path=xl/calcChain.xml><?xml version="1.0" encoding="utf-8"?>
<calcChain xmlns="http://schemas.openxmlformats.org/spreadsheetml/2006/main">
  <c r="Y51" i="1" l="1"/>
  <c r="M22" i="41" l="1"/>
  <c r="M35" i="41" l="1"/>
  <c r="P35" i="41" s="1"/>
  <c r="M34" i="41"/>
  <c r="P34" i="41" s="1"/>
  <c r="M33" i="41"/>
  <c r="P33" i="41" s="1"/>
  <c r="M32" i="41"/>
  <c r="P32" i="41" s="1"/>
  <c r="M31" i="41"/>
  <c r="P31" i="41" s="1"/>
  <c r="M23" i="41"/>
  <c r="P23" i="41" s="1"/>
  <c r="P22" i="41"/>
  <c r="M21" i="41"/>
  <c r="P21" i="41" s="1"/>
  <c r="M20" i="41"/>
  <c r="P20" i="41" s="1"/>
  <c r="M19" i="41"/>
  <c r="P19" i="41" s="1"/>
  <c r="P39" i="41" l="1"/>
  <c r="O28" i="15" l="1"/>
  <c r="Y54" i="1" l="1"/>
  <c r="O20" i="6" l="1"/>
  <c r="O22" i="6"/>
  <c r="O24" i="6"/>
  <c r="O26" i="6"/>
  <c r="O29" i="6"/>
  <c r="O44" i="6"/>
  <c r="O32" i="6"/>
  <c r="B37" i="17"/>
  <c r="B39" i="17"/>
  <c r="B41" i="17"/>
  <c r="K10" i="39" l="1"/>
  <c r="E10" i="39"/>
  <c r="K10" i="15"/>
  <c r="E10" i="15"/>
  <c r="J10" i="35"/>
  <c r="E10" i="35"/>
  <c r="K10" i="6"/>
  <c r="E10" i="6"/>
  <c r="O53" i="35"/>
  <c r="L10" i="41"/>
  <c r="P10" i="41"/>
  <c r="O10" i="41"/>
  <c r="N10" i="41"/>
  <c r="M10" i="41"/>
  <c r="P40" i="41"/>
  <c r="P41" i="41" s="1"/>
  <c r="E10" i="41"/>
  <c r="K10" i="5" l="1"/>
  <c r="E10" i="5"/>
  <c r="K10" i="14"/>
  <c r="O57" i="6" l="1"/>
  <c r="O59" i="6"/>
  <c r="O62" i="6"/>
  <c r="O61" i="6"/>
  <c r="O60" i="6"/>
  <c r="O58" i="6"/>
  <c r="O64" i="6" l="1"/>
  <c r="O65" i="6" s="1"/>
  <c r="O66" i="6" s="1"/>
  <c r="O25" i="6" l="1"/>
  <c r="Q44" i="39" l="1"/>
  <c r="Q43" i="39"/>
  <c r="Q42" i="39"/>
  <c r="Q41" i="39"/>
  <c r="Q40" i="39"/>
  <c r="Q39" i="39"/>
  <c r="Q38" i="39"/>
  <c r="Q36" i="39"/>
  <c r="Q35" i="39"/>
  <c r="Q34" i="39"/>
  <c r="Q26" i="39"/>
  <c r="Q32" i="39"/>
  <c r="Q31" i="39"/>
  <c r="Q30" i="39"/>
  <c r="Q29" i="39"/>
  <c r="Q27" i="39"/>
  <c r="Q25" i="39"/>
  <c r="Q24" i="39"/>
  <c r="Q23" i="39"/>
  <c r="Q22" i="39"/>
  <c r="Q21" i="39"/>
  <c r="Q20" i="39"/>
  <c r="Q19" i="39"/>
  <c r="Q18" i="39"/>
  <c r="Q46" i="39" l="1"/>
  <c r="Q47" i="39" l="1"/>
  <c r="Q48" i="39" s="1"/>
  <c r="Y57" i="1"/>
  <c r="B82" i="35" l="1"/>
  <c r="O73" i="35" l="1"/>
  <c r="O72" i="35"/>
  <c r="O70" i="35"/>
  <c r="O69" i="35"/>
  <c r="O68" i="35"/>
  <c r="O67" i="35"/>
  <c r="O65" i="35"/>
  <c r="O64" i="35"/>
  <c r="O63" i="35"/>
  <c r="O62" i="35"/>
  <c r="O61" i="35"/>
  <c r="O60" i="35"/>
  <c r="O58" i="35"/>
  <c r="O57" i="35"/>
  <c r="O55" i="35"/>
  <c r="O52" i="35"/>
  <c r="O50" i="35"/>
  <c r="O49" i="35"/>
  <c r="O48" i="35"/>
  <c r="O47" i="35"/>
  <c r="O46" i="35"/>
  <c r="O44" i="35"/>
  <c r="O43" i="35"/>
  <c r="O42" i="35"/>
  <c r="O41" i="35"/>
  <c r="O40" i="35"/>
  <c r="O39" i="35"/>
  <c r="O38" i="35"/>
  <c r="O37" i="35"/>
  <c r="O36" i="35"/>
  <c r="O34" i="35"/>
  <c r="O33" i="35"/>
  <c r="O31" i="35"/>
  <c r="O30" i="35"/>
  <c r="O29" i="35"/>
  <c r="O27" i="35"/>
  <c r="O26" i="35"/>
  <c r="O25" i="35"/>
  <c r="O24" i="35"/>
  <c r="O23" i="35"/>
  <c r="O22" i="35"/>
  <c r="O21" i="35"/>
  <c r="O20" i="35"/>
  <c r="O75" i="35" l="1"/>
  <c r="Y55" i="1" s="1"/>
  <c r="O76" i="35" l="1"/>
  <c r="O77" i="35" s="1"/>
  <c r="O30" i="15"/>
  <c r="O31" i="15" l="1"/>
  <c r="O29" i="15"/>
  <c r="O46" i="6" l="1"/>
  <c r="O37" i="6" l="1"/>
  <c r="O28" i="14" l="1"/>
  <c r="O27" i="14"/>
  <c r="O26" i="14"/>
  <c r="O25" i="14"/>
  <c r="O30" i="14" l="1"/>
  <c r="O31" i="14" s="1"/>
  <c r="O32" i="14" s="1"/>
  <c r="O22" i="15" l="1"/>
  <c r="O23" i="15" l="1"/>
  <c r="O23" i="6" l="1"/>
  <c r="O26" i="15" l="1"/>
  <c r="O25" i="15"/>
  <c r="O24" i="15"/>
  <c r="O27" i="15" l="1"/>
  <c r="E10" i="14"/>
  <c r="B66" i="15"/>
  <c r="B51" i="39" s="1"/>
  <c r="B70" i="6"/>
  <c r="B44" i="41" s="1"/>
  <c r="B44" i="5"/>
  <c r="B36" i="14"/>
  <c r="B68" i="15"/>
  <c r="B53" i="39" s="1"/>
  <c r="B72" i="6"/>
  <c r="B46" i="5"/>
  <c r="B46" i="41" l="1"/>
  <c r="B80" i="35"/>
  <c r="B41" i="14"/>
  <c r="B70" i="15"/>
  <c r="B55" i="39" s="1"/>
  <c r="B74" i="6"/>
  <c r="B48" i="41" s="1"/>
  <c r="B48" i="5"/>
  <c r="B40" i="14"/>
  <c r="B84" i="35" l="1"/>
  <c r="O21" i="15"/>
  <c r="O20" i="15" l="1"/>
  <c r="O19" i="15"/>
  <c r="O32" i="15" l="1"/>
  <c r="Y56" i="1" s="1"/>
  <c r="O35" i="6"/>
  <c r="O34" i="6"/>
  <c r="O33" i="6"/>
  <c r="O45" i="6"/>
  <c r="O30" i="6"/>
  <c r="O41" i="6"/>
  <c r="O40" i="6"/>
  <c r="O39" i="6"/>
  <c r="O38" i="6"/>
  <c r="O36" i="6"/>
  <c r="O28" i="6"/>
  <c r="O43" i="6"/>
  <c r="O27" i="6"/>
  <c r="O21" i="6"/>
  <c r="O33" i="15" l="1"/>
  <c r="O34" i="15" s="1"/>
  <c r="O19" i="6" l="1"/>
  <c r="O48" i="6" l="1"/>
  <c r="Y53" i="1" s="1"/>
  <c r="O49" i="6"/>
  <c r="O29" i="5"/>
  <c r="O28" i="5"/>
  <c r="O27" i="5"/>
  <c r="O26" i="5"/>
  <c r="O25" i="5"/>
  <c r="O24" i="5"/>
  <c r="O23" i="5"/>
  <c r="O22" i="5"/>
  <c r="O21" i="5"/>
  <c r="O20" i="5"/>
  <c r="O19" i="5"/>
  <c r="O50" i="6" l="1"/>
  <c r="O31" i="5"/>
  <c r="Y52" i="1" s="1"/>
  <c r="Y58" i="1" l="1"/>
  <c r="Y59" i="1" s="1"/>
  <c r="O32" i="5"/>
  <c r="O33" i="5" s="1"/>
  <c r="Y60" i="1" l="1"/>
  <c r="Y61" i="1" l="1"/>
  <c r="Y62" i="1" s="1"/>
  <c r="T37" i="1" s="1"/>
</calcChain>
</file>

<file path=xl/sharedStrings.xml><?xml version="1.0" encoding="utf-8"?>
<sst xmlns="http://schemas.openxmlformats.org/spreadsheetml/2006/main" count="735" uniqueCount="534">
  <si>
    <t>COMPLETION COMPULSORY BY ALL EXHIBITORS - FORM MUST BE SUBMITTED WITH SERVICE ORDERS</t>
  </si>
  <si>
    <t>Card Holder</t>
  </si>
  <si>
    <t>Bank</t>
  </si>
  <si>
    <t>Branch</t>
  </si>
  <si>
    <t>Branch Code</t>
  </si>
  <si>
    <t>Account Number</t>
  </si>
  <si>
    <t>Account Holder</t>
  </si>
  <si>
    <t>ORDER SUMMARY</t>
  </si>
  <si>
    <t>DESCRIPTION</t>
  </si>
  <si>
    <t>FORM TOTAL</t>
  </si>
  <si>
    <t>Order Total</t>
  </si>
  <si>
    <t>14% VAT</t>
  </si>
  <si>
    <t>Total</t>
  </si>
  <si>
    <t>P1</t>
  </si>
  <si>
    <t>-</t>
  </si>
  <si>
    <t>P2</t>
  </si>
  <si>
    <t>FORM 2</t>
  </si>
  <si>
    <t>FORM 3</t>
  </si>
  <si>
    <t>P4</t>
  </si>
  <si>
    <t>ITEM CODE</t>
  </si>
  <si>
    <t>PRODUCT DESCRIPTION</t>
  </si>
  <si>
    <t>QTY</t>
  </si>
  <si>
    <t>UNIT COST</t>
  </si>
  <si>
    <t>SUB-TOTAL</t>
  </si>
  <si>
    <t>P8</t>
  </si>
  <si>
    <t>FURNITURE</t>
  </si>
  <si>
    <t>Asteroid Bar Stool</t>
  </si>
  <si>
    <t>Cosmopolitan Bar Stool</t>
  </si>
  <si>
    <t>BAR STOOLS</t>
  </si>
  <si>
    <t>Bar Fridge</t>
  </si>
  <si>
    <t xml:space="preserve">Regis Café Chair </t>
  </si>
  <si>
    <t>Stinger Café Chair</t>
  </si>
  <si>
    <t>Conference Chair</t>
  </si>
  <si>
    <t>COFFEE TABLES</t>
  </si>
  <si>
    <t>Trestle Table</t>
  </si>
  <si>
    <t>EL01</t>
  </si>
  <si>
    <t>EL02</t>
  </si>
  <si>
    <t>EL05</t>
  </si>
  <si>
    <t>EL08</t>
  </si>
  <si>
    <t>EL09</t>
  </si>
  <si>
    <t>EL10</t>
  </si>
  <si>
    <t>EL14</t>
  </si>
  <si>
    <t>EL15</t>
  </si>
  <si>
    <t>EL20</t>
  </si>
  <si>
    <t>EL21</t>
  </si>
  <si>
    <t>EL22</t>
  </si>
  <si>
    <t xml:space="preserve">1: Please provide an electrical fitting plan, showing the position of the electrical items ordered above. </t>
  </si>
  <si>
    <t>3: All items listed above are on hire only.</t>
  </si>
  <si>
    <t>Important Notes:</t>
  </si>
  <si>
    <t>EXA20</t>
  </si>
  <si>
    <t>Furniture</t>
  </si>
  <si>
    <t>AV &amp; IT</t>
  </si>
  <si>
    <t>Terms &amp; Conditions</t>
  </si>
  <si>
    <t>FORM 4</t>
  </si>
  <si>
    <t>FORM 5</t>
  </si>
  <si>
    <t>TERMS &amp; CONDITIONS OF HIRE</t>
  </si>
  <si>
    <t>Compulsory - Space-only Exhibitors</t>
  </si>
  <si>
    <t>Optional</t>
  </si>
  <si>
    <t>ADDITIONAL REQUIREMENTS</t>
  </si>
  <si>
    <t>P3</t>
  </si>
  <si>
    <t>P6</t>
  </si>
  <si>
    <t>P7</t>
  </si>
  <si>
    <t>P9</t>
  </si>
  <si>
    <t>EXA01</t>
  </si>
  <si>
    <t>EXA02</t>
  </si>
  <si>
    <t>EXA03</t>
  </si>
  <si>
    <t>EXA05</t>
  </si>
  <si>
    <t>EXA11</t>
  </si>
  <si>
    <t>EXA13</t>
  </si>
  <si>
    <t>EXA14</t>
  </si>
  <si>
    <t>EXA16</t>
  </si>
  <si>
    <t>EXA18</t>
  </si>
  <si>
    <t>EXA19</t>
  </si>
  <si>
    <t>Door - Lockable</t>
  </si>
  <si>
    <t>Paintable Panel</t>
  </si>
  <si>
    <t>Shelf - Flat</t>
  </si>
  <si>
    <t>Standing Shelves - Tall (Octanorm)</t>
  </si>
  <si>
    <t>Standing Shelves - Short (Octanorm)</t>
  </si>
  <si>
    <t>Tall Display Showcase, with lighting (Octanorm)</t>
  </si>
  <si>
    <t>Walling, per r.m: Melamine 16mm white (Plasma mounting)</t>
  </si>
  <si>
    <t>Walling, per r.m: Chipboard 16mm white</t>
  </si>
  <si>
    <t>2480 (h) x 950 (w)</t>
  </si>
  <si>
    <t>2393 (h) x 963 (w)</t>
  </si>
  <si>
    <t>All hired items must be treated with care, and are payable prior to delivery.  Damaged items will be charged for at replacement value.  All items hired are the responsibility of the exhibitor, until collected by the appointed contractor.</t>
  </si>
  <si>
    <t>NO. OF SHOW DAYS</t>
  </si>
  <si>
    <t>RATE/DAY</t>
  </si>
  <si>
    <t>32" LCD High Resolution Screen</t>
  </si>
  <si>
    <t>55" LCD Full HD Screen</t>
  </si>
  <si>
    <t>40" LCD Touch Screen</t>
  </si>
  <si>
    <t>40" LCD Touch Screen with Laptop Bundle</t>
  </si>
  <si>
    <t xml:space="preserve">7. Octanorm infill panels &amp; carpet tiles are not to be damaged or altered in any way.  </t>
  </si>
  <si>
    <t>1. All order forms must reach Expo Solutions on or before the deadline date stipulated in the order forms.</t>
  </si>
  <si>
    <t>2. A late-order surcharge of 20% will be levied on all order forms submitted after the specified deadline date.</t>
  </si>
  <si>
    <t>3. Payment is due on presentation of invoice, but no later than commencement of the exhibition build-up.</t>
  </si>
  <si>
    <t>4. Ordered services will not be installed/delivered until full payment has been received by Expo Solutions.</t>
  </si>
  <si>
    <t xml:space="preserve">6. All hired items must be treated with care.  </t>
  </si>
  <si>
    <t>8. Damaged items or shortages will be charged for at full replacement value</t>
  </si>
  <si>
    <t>9. All hired items are the responsibility of the exhibitor, until collected by the appointed contractor</t>
  </si>
  <si>
    <t>10. Completion of any of the Service Order Forms implies agreement to and understanding of the above Terms &amp; Conditions of Hire</t>
  </si>
  <si>
    <t>Compulsory - All</t>
  </si>
  <si>
    <t>First National Bank</t>
  </si>
  <si>
    <t>Northgate</t>
  </si>
  <si>
    <t>6214 383 2906</t>
  </si>
  <si>
    <t>Southern African Expo Solutions</t>
  </si>
  <si>
    <t>Step-Down Counter - no fascia board (Octanorm)</t>
  </si>
  <si>
    <t>EXA23</t>
  </si>
  <si>
    <t>EXA24</t>
  </si>
  <si>
    <t>EXA25</t>
  </si>
  <si>
    <t>EXA26</t>
  </si>
  <si>
    <t>FORM 1</t>
  </si>
  <si>
    <t>n/a</t>
  </si>
  <si>
    <r>
      <t xml:space="preserve">All hired items must be treated with care, and are payable prior to delivery.  Damaged items will be charged for at replacement value.  All items hired are the responsibility of the exhibitor, until collected by the appointed contractor.  The range of furniture available is extensive - should you not find something suitable on the following pages, please contact your service representative for further assistance. </t>
    </r>
    <r>
      <rPr>
        <sz val="9"/>
        <color rgb="FFFF0000"/>
        <rFont val="Calibri"/>
        <family val="2"/>
        <scheme val="minor"/>
      </rPr>
      <t/>
    </r>
  </si>
  <si>
    <t>Regis Bar Stool</t>
  </si>
  <si>
    <t>©Southern African Expo Solutions (Pty) Ltd</t>
  </si>
  <si>
    <t>http://www.exposolutions.co.za</t>
  </si>
  <si>
    <t>VAT Reg: 4570208456</t>
  </si>
  <si>
    <t>Compulsory - Shell Scheme Exhibitors</t>
  </si>
  <si>
    <t>2393 (h) x 963 (w) x 3mm</t>
  </si>
  <si>
    <t>980 (h) x 1400 (w) + 950 Ext</t>
  </si>
  <si>
    <t>980 (h) x 1400 (w)</t>
  </si>
  <si>
    <t>990 (w) x 300 (d)</t>
  </si>
  <si>
    <t>Pegboard - 3mm (incl. 10 x pegs)</t>
  </si>
  <si>
    <t>E</t>
  </si>
  <si>
    <t>20% Surcharge</t>
  </si>
  <si>
    <t>980 (h) x 950 (w) x 455 (d)</t>
  </si>
  <si>
    <t>AV02</t>
  </si>
  <si>
    <t>AV03</t>
  </si>
  <si>
    <t>AV04</t>
  </si>
  <si>
    <t>AV05</t>
  </si>
  <si>
    <t>AV06</t>
  </si>
  <si>
    <t>AV07</t>
  </si>
  <si>
    <t>AV10</t>
  </si>
  <si>
    <t>HD DVD Player</t>
  </si>
  <si>
    <t>AV08</t>
  </si>
  <si>
    <t>75" LCD Full HD Screen</t>
  </si>
  <si>
    <t>AVAILABLE SOURCES</t>
  </si>
  <si>
    <r>
      <rPr>
        <b/>
        <sz val="16"/>
        <color theme="1"/>
        <rFont val="Calibri"/>
        <family val="2"/>
        <scheme val="minor"/>
      </rPr>
      <t>USB</t>
    </r>
    <r>
      <rPr>
        <sz val="16"/>
        <color theme="1"/>
        <rFont val="Calibri"/>
        <family val="2"/>
        <scheme val="minor"/>
      </rPr>
      <t xml:space="preserve"> </t>
    </r>
    <r>
      <rPr>
        <sz val="10"/>
        <color theme="1"/>
        <rFont val="Calibri"/>
        <family val="2"/>
        <scheme val="minor"/>
      </rPr>
      <t>(You will be making use of the USB function on the screen supplied)</t>
    </r>
  </si>
  <si>
    <r>
      <rPr>
        <b/>
        <sz val="16"/>
        <color theme="1"/>
        <rFont val="Calibri"/>
        <family val="2"/>
        <scheme val="minor"/>
      </rPr>
      <t>VGA</t>
    </r>
    <r>
      <rPr>
        <sz val="16"/>
        <color theme="1"/>
        <rFont val="Calibri"/>
        <family val="2"/>
        <scheme val="minor"/>
      </rPr>
      <t xml:space="preserve"> </t>
    </r>
    <r>
      <rPr>
        <sz val="10"/>
        <color theme="1"/>
        <rFont val="Calibri"/>
        <family val="2"/>
        <scheme val="minor"/>
      </rPr>
      <t>(You will be supplying your own Laptop or have ordered a Laptop above)</t>
    </r>
  </si>
  <si>
    <t>All formats are acceptable for both Video and Pictures</t>
  </si>
  <si>
    <r>
      <rPr>
        <b/>
        <sz val="16"/>
        <color theme="1"/>
        <rFont val="Calibri"/>
        <family val="2"/>
        <scheme val="minor"/>
      </rPr>
      <t xml:space="preserve">DVD </t>
    </r>
    <r>
      <rPr>
        <sz val="10"/>
        <color theme="1"/>
        <rFont val="Calibri"/>
        <family val="2"/>
        <scheme val="minor"/>
      </rPr>
      <t>(You will be supplying your own DVD Player or have ordered a DVD above)</t>
    </r>
  </si>
  <si>
    <t>X</t>
  </si>
  <si>
    <t>UPRIGHT STAND</t>
  </si>
  <si>
    <t xml:space="preserve">WHERE WOULD YOU LIKE YOUR SCREEN PLACED ON YOUR STAND? </t>
  </si>
  <si>
    <t>EXAMPLE: CENTRE OF BACK WALL / LEFT WALL</t>
  </si>
  <si>
    <t>SECTION A: PRODUCT SELECTION</t>
  </si>
  <si>
    <t>SECTION C: INSTALLATION</t>
  </si>
  <si>
    <r>
      <t xml:space="preserve">To Play Video please ensure content is in </t>
    </r>
    <r>
      <rPr>
        <b/>
        <sz val="10"/>
        <color rgb="FFFF0000"/>
        <rFont val="Calibri"/>
        <family val="2"/>
        <scheme val="minor"/>
      </rPr>
      <t>.VOB</t>
    </r>
    <r>
      <rPr>
        <sz val="10"/>
        <rFont val="Calibri"/>
        <family val="2"/>
        <scheme val="minor"/>
      </rPr>
      <t xml:space="preserve"> Format. To Show Pictures please ensure content is in .</t>
    </r>
    <r>
      <rPr>
        <b/>
        <sz val="10"/>
        <color rgb="FFFF0000"/>
        <rFont val="Calibri"/>
        <family val="2"/>
        <scheme val="minor"/>
      </rPr>
      <t>JPEG</t>
    </r>
    <r>
      <rPr>
        <sz val="10"/>
        <rFont val="Calibri"/>
        <family val="2"/>
        <scheme val="minor"/>
      </rPr>
      <t>. No Microsoft Based Programmes ie: Powerpoint</t>
    </r>
  </si>
  <si>
    <t>Must be DVD Disc and not CD disc</t>
  </si>
  <si>
    <t>USABLE CONTENT/FORMATS</t>
  </si>
  <si>
    <t>Laptop</t>
  </si>
  <si>
    <t>EXA09</t>
  </si>
  <si>
    <t>GR01</t>
  </si>
  <si>
    <t>2393mm H x 963mm W</t>
  </si>
  <si>
    <t>CAFÉ CHAIRS</t>
  </si>
  <si>
    <t>2380 (h) x 950 (w)</t>
  </si>
  <si>
    <r>
      <t xml:space="preserve">DESKMOUNT STAND - </t>
    </r>
    <r>
      <rPr>
        <b/>
        <sz val="9"/>
        <color rgb="FFFF0000"/>
        <rFont val="Calibri"/>
        <family val="2"/>
        <scheme val="minor"/>
      </rPr>
      <t>Ensure you have a counter/Table ordered</t>
    </r>
  </si>
  <si>
    <t xml:space="preserve">Expiry Date </t>
  </si>
  <si>
    <t>AV04-1</t>
  </si>
  <si>
    <t>65" LCD Full HD Screen</t>
  </si>
  <si>
    <t>White</t>
  </si>
  <si>
    <t xml:space="preserve">Ph: JHB: (011) 704 1953 / CT: (021) 510 5871 / DBN: (031) 304 2309 </t>
  </si>
  <si>
    <t>ARTWORK SIZE</t>
  </si>
  <si>
    <t>FP01</t>
  </si>
  <si>
    <t>FP02</t>
  </si>
  <si>
    <r>
      <rPr>
        <b/>
        <sz val="12"/>
        <color theme="1"/>
        <rFont val="Calibri"/>
        <family val="2"/>
        <scheme val="minor"/>
      </rPr>
      <t>2</t>
    </r>
    <r>
      <rPr>
        <sz val="10"/>
        <color theme="1"/>
        <rFont val="Calibri"/>
        <family val="2"/>
        <scheme val="minor"/>
      </rPr>
      <t>m Fascia Board: Full Colour digital Print</t>
    </r>
  </si>
  <si>
    <r>
      <rPr>
        <b/>
        <sz val="12"/>
        <color theme="1"/>
        <rFont val="Calibri"/>
        <family val="2"/>
        <scheme val="minor"/>
      </rPr>
      <t>3</t>
    </r>
    <r>
      <rPr>
        <sz val="10"/>
        <color theme="1"/>
        <rFont val="Calibri"/>
        <family val="2"/>
        <scheme val="minor"/>
      </rPr>
      <t>m Fascia Board: Full Colour digital Print</t>
    </r>
  </si>
  <si>
    <r>
      <rPr>
        <b/>
        <sz val="12"/>
        <color theme="1"/>
        <rFont val="Calibri"/>
        <family val="2"/>
        <scheme val="minor"/>
      </rPr>
      <t>4</t>
    </r>
    <r>
      <rPr>
        <sz val="10"/>
        <color theme="1"/>
        <rFont val="Calibri"/>
        <family val="2"/>
        <scheme val="minor"/>
      </rPr>
      <t>m Fascia Board: Full Colour digital Print</t>
    </r>
  </si>
  <si>
    <t>313mm H x 2943mm W</t>
  </si>
  <si>
    <t>313mm H x 3933mm W</t>
  </si>
  <si>
    <t>313mm H x 4923mm W</t>
  </si>
  <si>
    <t>313mm H x 1953mm W</t>
  </si>
  <si>
    <r>
      <t xml:space="preserve">PRINTED FASCIAS </t>
    </r>
    <r>
      <rPr>
        <b/>
        <sz val="12"/>
        <color theme="0"/>
        <rFont val="Calibri"/>
        <family val="2"/>
        <scheme val="minor"/>
      </rPr>
      <t>(Corner Stands require 2)</t>
    </r>
  </si>
  <si>
    <t>Amarula Bar Stool</t>
  </si>
  <si>
    <r>
      <rPr>
        <b/>
        <sz val="12"/>
        <color theme="1"/>
        <rFont val="Calibri"/>
        <family val="2"/>
        <scheme val="minor"/>
      </rPr>
      <t>5</t>
    </r>
    <r>
      <rPr>
        <sz val="10"/>
        <color theme="1"/>
        <rFont val="Calibri"/>
        <family val="2"/>
        <scheme val="minor"/>
      </rPr>
      <t>m Fascia Board: Full Colour digital Print</t>
    </r>
  </si>
  <si>
    <t>FP03</t>
  </si>
  <si>
    <t>FP04</t>
  </si>
  <si>
    <t>Pegs - Additional</t>
  </si>
  <si>
    <t>EXA15</t>
  </si>
  <si>
    <t>Square Tall Display Showcase, with lighting (Octanorm)</t>
  </si>
  <si>
    <t>2000 (h) x 500 (w) x 500 (d)</t>
  </si>
  <si>
    <t>EXA22</t>
  </si>
  <si>
    <t>2000 (h) x 1000 (w) x 455 (d)</t>
  </si>
  <si>
    <r>
      <rPr>
        <b/>
        <sz val="16"/>
        <color theme="1"/>
        <rFont val="Calibri"/>
        <family val="2"/>
        <scheme val="minor"/>
      </rPr>
      <t>HDMI</t>
    </r>
    <r>
      <rPr>
        <sz val="16"/>
        <color theme="1"/>
        <rFont val="Calibri"/>
        <family val="2"/>
        <scheme val="minor"/>
      </rPr>
      <t xml:space="preserve"> </t>
    </r>
    <r>
      <rPr>
        <sz val="10"/>
        <color theme="1"/>
        <rFont val="Calibri"/>
        <family val="2"/>
        <scheme val="minor"/>
      </rPr>
      <t>(You will be supplying your own Laptop or have ordered a Laptop above)</t>
    </r>
  </si>
  <si>
    <t>ANY ONSITE CONVERTING OF USB FILES WILL BE CHARGED AT R390 ex vat PER VIDEO</t>
  </si>
  <si>
    <t>Order Total (Excl Vat)</t>
  </si>
  <si>
    <t>TOTAL (Incl Vat)</t>
  </si>
  <si>
    <r>
      <t xml:space="preserve">SECTION B: CONTENT DISPLAY </t>
    </r>
    <r>
      <rPr>
        <b/>
        <i/>
        <sz val="10"/>
        <color rgb="FFFF0000"/>
        <rFont val="Calibri"/>
        <family val="2"/>
        <scheme val="minor"/>
      </rPr>
      <t>(Please mark an "X" in the Grey box to illustrate your requirement)</t>
    </r>
  </si>
  <si>
    <r>
      <t xml:space="preserve">WALLMOUNTED - </t>
    </r>
    <r>
      <rPr>
        <b/>
        <sz val="9"/>
        <color rgb="FFFF0000"/>
        <rFont val="Calibri"/>
        <family val="2"/>
        <scheme val="minor"/>
      </rPr>
      <t>Only Available to Shellscheme Package Stands</t>
    </r>
  </si>
  <si>
    <t>AV13</t>
  </si>
  <si>
    <t xml:space="preserve">Onsite assistance - transferring/converting files to USB </t>
  </si>
  <si>
    <t>P. O. Box 957, Northriding, 2162</t>
  </si>
  <si>
    <t>PLEASE NOTE: ALL BRANDED PANELS REMAIN THE PROPERTY OF EXPO SOLUTIONS AND WILL BE STRIPPED AFTER THE EVENT TO BE PLACED BACK INTO OUR PRODUCTION LINE.</t>
  </si>
  <si>
    <t>AV11</t>
  </si>
  <si>
    <t>IBURST with Wireless Router (2 Gig Cap) - Orders for CTICC will be supplied with a 3G Card</t>
  </si>
  <si>
    <t>BBS010</t>
  </si>
  <si>
    <t>Aluminium, no armrests</t>
  </si>
  <si>
    <t>BBSD01</t>
  </si>
  <si>
    <t>Dan Bar Stool</t>
  </si>
  <si>
    <t>Black</t>
  </si>
  <si>
    <t>BBS023/47-48</t>
  </si>
  <si>
    <t>White, Black</t>
  </si>
  <si>
    <t>BBS025-28</t>
  </si>
  <si>
    <t>Komora Bar Stool</t>
  </si>
  <si>
    <t>Black, White, Chrome Base</t>
  </si>
  <si>
    <t>BBS034-41</t>
  </si>
  <si>
    <t>Yo Yo Bar Stool</t>
  </si>
  <si>
    <t>Black, White</t>
  </si>
  <si>
    <t>BBS064 - 66</t>
  </si>
  <si>
    <t xml:space="preserve">White  </t>
  </si>
  <si>
    <t>BBS002</t>
  </si>
  <si>
    <t>Natural</t>
  </si>
  <si>
    <t>BBSZ01</t>
  </si>
  <si>
    <t>Zephyr Bar Stool</t>
  </si>
  <si>
    <t>TCT001 - 5</t>
  </si>
  <si>
    <t>600mm diameter - S/S, White, Black</t>
  </si>
  <si>
    <t>TCT017 - 21</t>
  </si>
  <si>
    <t>Quadro Cocktail Table - 600</t>
  </si>
  <si>
    <t>600mm² - S/S, White, Black</t>
  </si>
  <si>
    <t>TCT034</t>
  </si>
  <si>
    <t>Pyramid Cocktail Table</t>
  </si>
  <si>
    <t>Glass top, chrome base</t>
  </si>
  <si>
    <t>ECO001</t>
  </si>
  <si>
    <t>Cocktail Package 1</t>
  </si>
  <si>
    <t>2x Dan Bar Stools, 1x Diablo Cocktail Table, 1x Brochure Stand Wooden Black, 1x Waste Bin</t>
  </si>
  <si>
    <t>ECO002</t>
  </si>
  <si>
    <t>Cocktail Package 2</t>
  </si>
  <si>
    <t>2x Dan Bar Stools, 1x Diablo Cocktail Table, 1x Waste Bin</t>
  </si>
  <si>
    <t>STAND ACCESSORIES</t>
  </si>
  <si>
    <t>CFR001</t>
  </si>
  <si>
    <t>470 x 470 x 830mm ( 150 L )</t>
  </si>
  <si>
    <t>OAC001 - 2</t>
  </si>
  <si>
    <t>Waste Bin</t>
  </si>
  <si>
    <t>Square, Round. Black plastic</t>
  </si>
  <si>
    <t>OAC004</t>
  </si>
  <si>
    <t>Waste Bin - Chrome - Perforated - tall</t>
  </si>
  <si>
    <t>Stand-up, silver, 590x100mm</t>
  </si>
  <si>
    <t>OAC010</t>
  </si>
  <si>
    <t xml:space="preserve">Brochure Stand Wooden - Black/White </t>
  </si>
  <si>
    <t>Wooden</t>
  </si>
  <si>
    <t>GAC012</t>
  </si>
  <si>
    <t>GAC013</t>
  </si>
  <si>
    <t>Stanchion - Chrome</t>
  </si>
  <si>
    <t>Chrome</t>
  </si>
  <si>
    <t>GAC014 – 18</t>
  </si>
  <si>
    <t>Stanchion Rope</t>
  </si>
  <si>
    <t>Red, Black, Blue, White, Pink</t>
  </si>
  <si>
    <t>TPR003 - 5</t>
  </si>
  <si>
    <t>Server Table</t>
  </si>
  <si>
    <t>Black, Burgundy, White.  1360x750x450</t>
  </si>
  <si>
    <t>TPR008 - 9/15 -16</t>
  </si>
  <si>
    <t>Galiana Table</t>
  </si>
  <si>
    <t>CHC011 – 16</t>
  </si>
  <si>
    <t xml:space="preserve">Kahlua Café Chair </t>
  </si>
  <si>
    <t>CHC019</t>
  </si>
  <si>
    <t>Aluminium, no arm rests</t>
  </si>
  <si>
    <t>CHC023/37</t>
  </si>
  <si>
    <t>CHC024 – 25</t>
  </si>
  <si>
    <t xml:space="preserve">Mars Café Chair </t>
  </si>
  <si>
    <t>CHS002 – 3</t>
  </si>
  <si>
    <t>TCA001 - 5</t>
  </si>
  <si>
    <t>TCA016 - 20</t>
  </si>
  <si>
    <t>STANDARD TABLES</t>
  </si>
  <si>
    <t>TST004</t>
  </si>
  <si>
    <t>1800 x 760 x 730 (h) - White acrylic top, steel frame</t>
  </si>
  <si>
    <t>CAFÉ PACKAGES</t>
  </si>
  <si>
    <t>ECA001</t>
  </si>
  <si>
    <t>Café Package 1</t>
  </si>
  <si>
    <r>
      <t>2x Mars Chairs, 1x Jupiter Caf</t>
    </r>
    <r>
      <rPr>
        <sz val="10"/>
        <color rgb="FF000000"/>
        <rFont val="Calibri"/>
        <family val="2"/>
      </rPr>
      <t xml:space="preserve">é </t>
    </r>
    <r>
      <rPr>
        <sz val="10"/>
        <color rgb="FF000000"/>
        <rFont val="Calibri"/>
        <family val="2"/>
        <scheme val="minor"/>
      </rPr>
      <t>Table, 1x Brochure stand Wooden Black, 1x Waste Bin</t>
    </r>
  </si>
  <si>
    <t>ECA002</t>
  </si>
  <si>
    <t>Café Package 2</t>
  </si>
  <si>
    <r>
      <t>2x Mars Chairs, 1x Jupiter Caf</t>
    </r>
    <r>
      <rPr>
        <sz val="10"/>
        <color rgb="FF000000"/>
        <rFont val="Calibri"/>
        <family val="2"/>
      </rPr>
      <t xml:space="preserve">é </t>
    </r>
    <r>
      <rPr>
        <sz val="10"/>
        <color rgb="FF000000"/>
        <rFont val="Calibri"/>
        <family val="2"/>
        <scheme val="minor"/>
      </rPr>
      <t>Table,  1x Waste Bin</t>
    </r>
  </si>
  <si>
    <t>CHP001 - 11A</t>
  </si>
  <si>
    <t>Tub Chair</t>
  </si>
  <si>
    <t xml:space="preserve">Black/White </t>
  </si>
  <si>
    <t>CHP022</t>
  </si>
  <si>
    <t>Ottoman Cubes (400x400)</t>
  </si>
  <si>
    <t>Various colours &amp; fabric</t>
  </si>
  <si>
    <t>CHP023 - 26</t>
  </si>
  <si>
    <t>Ottoman (600x600)</t>
  </si>
  <si>
    <t>CHP027 - 29</t>
  </si>
  <si>
    <t>Ottoman (1200x600)</t>
  </si>
  <si>
    <t>LOP017/19</t>
  </si>
  <si>
    <t>LOP020/22</t>
  </si>
  <si>
    <t>TCO008</t>
  </si>
  <si>
    <t>New Yorker Coffee Table</t>
  </si>
  <si>
    <t>Mahogany</t>
  </si>
  <si>
    <t>TCO030</t>
  </si>
  <si>
    <t>Modena Coffee table</t>
  </si>
  <si>
    <t>TCO011 - 15</t>
  </si>
  <si>
    <t>Standard Coffee Table</t>
  </si>
  <si>
    <t>Black, White, Maple</t>
  </si>
  <si>
    <t>TCO016</t>
  </si>
  <si>
    <t>Amber Coffee Table</t>
  </si>
  <si>
    <t>Glass, chrome legs</t>
  </si>
  <si>
    <t>TSI005 - 9</t>
  </si>
  <si>
    <t>Standard Side Table</t>
  </si>
  <si>
    <t>Black, Maple, Mahogany, Beech, White. Nichol leg</t>
  </si>
  <si>
    <t>TSI010</t>
  </si>
  <si>
    <t>Amber Side Table</t>
  </si>
  <si>
    <t>* This option is only available to exhibitors who have already secured a shell scheme stand and would like to enhance*</t>
  </si>
  <si>
    <t>PACKAGE DESCRIPTION AND INCLUSIONS</t>
  </si>
  <si>
    <t>EXPO PACKAGES</t>
  </si>
  <si>
    <t>P5</t>
  </si>
  <si>
    <t>Plant Hire (JHB)</t>
  </si>
  <si>
    <t>FORM 7</t>
  </si>
  <si>
    <t>PLANT HIRE (JHB)</t>
  </si>
  <si>
    <t>Pots:</t>
  </si>
  <si>
    <t>DEC01</t>
  </si>
  <si>
    <t>Cone Décor Pot with Bamboo Canes</t>
  </si>
  <si>
    <t>Brown</t>
  </si>
  <si>
    <t xml:space="preserve">White </t>
  </si>
  <si>
    <t>DEC02</t>
  </si>
  <si>
    <t>DEC05</t>
  </si>
  <si>
    <t>Cone Décor Colours - with plant</t>
  </si>
  <si>
    <t>Lime</t>
  </si>
  <si>
    <t>Orange</t>
  </si>
  <si>
    <t>Yellow</t>
  </si>
  <si>
    <t>DEC06</t>
  </si>
  <si>
    <t>Small Bonsai in Décor cone (approx 1.2m)</t>
  </si>
  <si>
    <t>Stone</t>
  </si>
  <si>
    <t>Terracotta</t>
  </si>
  <si>
    <t>Charcoal</t>
  </si>
  <si>
    <t>Small Plant (approx. 1m tall): Bark Chips</t>
  </si>
  <si>
    <t>Standard / Lollipop Tree: Bark Chips</t>
  </si>
  <si>
    <t>BA01</t>
  </si>
  <si>
    <t>Beaded Aloe in décor cone (approx 1.2m Tall)</t>
  </si>
  <si>
    <t>Black/white</t>
  </si>
  <si>
    <t>SSAD</t>
  </si>
  <si>
    <t>Stainless steel pot for any of the above plants</t>
  </si>
  <si>
    <t>30cm Pot: Greenery</t>
  </si>
  <si>
    <t>Black / White</t>
  </si>
  <si>
    <t>P10</t>
  </si>
  <si>
    <t>30cm Pot: Cactus Display</t>
  </si>
  <si>
    <t>P10B</t>
  </si>
  <si>
    <t>Cactus in small glass vase (approx 15cm x 15cm)</t>
  </si>
  <si>
    <t>Glass</t>
  </si>
  <si>
    <t>P11</t>
  </si>
  <si>
    <t>Bonsai: Medium</t>
  </si>
  <si>
    <t>P11L</t>
  </si>
  <si>
    <t>Bonsai: Large (approx. 1m tall)</t>
  </si>
  <si>
    <t>FLO001</t>
  </si>
  <si>
    <t>Orchid (1 Stem) in Small glass vase</t>
  </si>
  <si>
    <t>FLO002</t>
  </si>
  <si>
    <t>Orchid (1 Stem) in small white Pot</t>
  </si>
  <si>
    <t>FLO003</t>
  </si>
  <si>
    <t>Orchid (1 Stem) in Mars Vase (White)</t>
  </si>
  <si>
    <t>Troughs: 750mm long:</t>
  </si>
  <si>
    <t>P12</t>
  </si>
  <si>
    <t>Greenery</t>
  </si>
  <si>
    <t>P13</t>
  </si>
  <si>
    <t>Greenery &amp; Colour</t>
  </si>
  <si>
    <t>P14</t>
  </si>
  <si>
    <t>Colour Only</t>
  </si>
  <si>
    <t>P15</t>
  </si>
  <si>
    <r>
      <t>Plantscaping, per m</t>
    </r>
    <r>
      <rPr>
        <sz val="10"/>
        <color theme="1"/>
        <rFont val="Calibri"/>
        <family val="2"/>
      </rPr>
      <t>² - Greenery</t>
    </r>
  </si>
  <si>
    <t>P15- COL</t>
  </si>
  <si>
    <r>
      <t>Plantscaping, per m</t>
    </r>
    <r>
      <rPr>
        <sz val="10"/>
        <color theme="1"/>
        <rFont val="Calibri"/>
        <family val="2"/>
      </rPr>
      <t>² - Colour</t>
    </r>
  </si>
  <si>
    <t>P17</t>
  </si>
  <si>
    <r>
      <t>White Pebbles, per m</t>
    </r>
    <r>
      <rPr>
        <sz val="10"/>
        <color theme="1"/>
        <rFont val="Calibri"/>
        <family val="2"/>
      </rPr>
      <t xml:space="preserve">² </t>
    </r>
  </si>
  <si>
    <t>P18</t>
  </si>
  <si>
    <r>
      <t>Bark Chips, per m</t>
    </r>
    <r>
      <rPr>
        <sz val="10"/>
        <color theme="1"/>
        <rFont val="Calibri"/>
        <family val="2"/>
      </rPr>
      <t xml:space="preserve">² </t>
    </r>
  </si>
  <si>
    <t>FORM 6</t>
  </si>
  <si>
    <t>11. Branded Panels remain the property of Expo Solutions and will be stripped after each event in order to return to our production line</t>
  </si>
  <si>
    <t>EXA04</t>
  </si>
  <si>
    <t>893mm H x 1074mm W</t>
  </si>
  <si>
    <t xml:space="preserve">Full Graphic Panel (For Walling) - Graphic only </t>
  </si>
  <si>
    <t>FB03</t>
  </si>
  <si>
    <t>BANNER SIZE</t>
  </si>
  <si>
    <t>FB02</t>
  </si>
  <si>
    <t xml:space="preserve">3m Fabric Banner </t>
  </si>
  <si>
    <t xml:space="preserve">FB04 </t>
  </si>
  <si>
    <t xml:space="preserve">4m Fabric Banner </t>
  </si>
  <si>
    <t xml:space="preserve">2465mm H x 2920mm W </t>
  </si>
  <si>
    <t xml:space="preserve">2465mm H x 3910mm W </t>
  </si>
  <si>
    <t>FB05</t>
  </si>
  <si>
    <t xml:space="preserve">5m Fabric Banner </t>
  </si>
  <si>
    <t xml:space="preserve">2465mm H x 4900mm W </t>
  </si>
  <si>
    <t xml:space="preserve">2m Fabric Banner </t>
  </si>
  <si>
    <t xml:space="preserve">2465mm H x 1930mm W </t>
  </si>
  <si>
    <t xml:space="preserve">FB01 </t>
  </si>
  <si>
    <t xml:space="preserve">1m Fabric Banner </t>
  </si>
  <si>
    <t xml:space="preserve">2465mm H x 940mm W </t>
  </si>
  <si>
    <t xml:space="preserve">FB06 </t>
  </si>
  <si>
    <t xml:space="preserve">6m Fabric Banner </t>
  </si>
  <si>
    <t>PLEASE NOTE: ALL PLASTIC EXTRUSIONS WILL REMAIN THE PROPERTY OF EXPO SOLUTIONS.  THE CLIENT WILL TAKE OWNERSHIP OF THE FABRIC BANNER ONLY.</t>
  </si>
  <si>
    <t xml:space="preserve">BILLING DETAILS </t>
  </si>
  <si>
    <t xml:space="preserve">Stand Name / Exhibitor </t>
  </si>
  <si>
    <t xml:space="preserve">Contractor / Stand Builder </t>
  </si>
  <si>
    <t xml:space="preserve">Registered Co. Name </t>
  </si>
  <si>
    <t xml:space="preserve">VAT Number </t>
  </si>
  <si>
    <t xml:space="preserve">Postal Address </t>
  </si>
  <si>
    <t xml:space="preserve">Postal Code </t>
  </si>
  <si>
    <t xml:space="preserve">Stand Number </t>
  </si>
  <si>
    <t>Telephone No.</t>
  </si>
  <si>
    <t xml:space="preserve">Mobile No. </t>
  </si>
  <si>
    <t xml:space="preserve">Contact Person </t>
  </si>
  <si>
    <t>Purchase Order No.</t>
  </si>
  <si>
    <t xml:space="preserve">Power &amp; Lighting </t>
  </si>
  <si>
    <t xml:space="preserve">Shell Scheme Stand Extras </t>
  </si>
  <si>
    <r>
      <t xml:space="preserve">PACKAGE REQUIREMENTS - COMPULSORY COMPLETION </t>
    </r>
    <r>
      <rPr>
        <b/>
        <i/>
        <sz val="10"/>
        <color theme="0"/>
        <rFont val="Calibri"/>
        <family val="2"/>
        <scheme val="minor"/>
      </rPr>
      <t>(Red Tabs)</t>
    </r>
  </si>
  <si>
    <r>
      <t xml:space="preserve">ORDER FORMS ARE THE "COLOURED TABS" AT THE BOTTOM OF THE SHEET </t>
    </r>
    <r>
      <rPr>
        <b/>
        <i/>
        <u/>
        <sz val="11"/>
        <color theme="0"/>
        <rFont val="Calibri"/>
        <family val="2"/>
        <scheme val="minor"/>
      </rPr>
      <t>OR</t>
    </r>
    <r>
      <rPr>
        <b/>
        <sz val="10"/>
        <color theme="0"/>
        <rFont val="Calibri"/>
        <family val="2"/>
        <scheme val="minor"/>
      </rPr>
      <t xml:space="preserve"> CLICK ON THE HYPERLINK BELOW TO BE TAKEN TO THE SHEET</t>
    </r>
  </si>
  <si>
    <t>Stand Name / Exhibitor</t>
  </si>
  <si>
    <t>Stand Number</t>
  </si>
  <si>
    <t>ARTWORK TO BE SUPPLIED BY CLIENT AS PER SIZES SPECIFIED ABOVE.                                                                                                      ACCEPTABLE ARTWORK FORMATS: PDF, COREL DRAW, PHOTOSHOP, EPS, VECTOR.</t>
  </si>
  <si>
    <t xml:space="preserve">Fascia name - the name that would appear above your stand.  Kindly complete in grey block provided below. </t>
  </si>
  <si>
    <t xml:space="preserve">All names are printed in CAPS and Standard Black font. </t>
  </si>
  <si>
    <t xml:space="preserve">POWER &amp; LIGHTING </t>
  </si>
  <si>
    <r>
      <t xml:space="preserve">4. Space-only / custom stand exhibitors  </t>
    </r>
    <r>
      <rPr>
        <b/>
        <sz val="10"/>
        <color rgb="FFFF0000"/>
        <rFont val="Calibri"/>
        <family val="2"/>
        <scheme val="minor"/>
      </rPr>
      <t>MUST</t>
    </r>
    <r>
      <rPr>
        <sz val="10"/>
        <color theme="1"/>
        <rFont val="Calibri"/>
        <family val="2"/>
        <scheme val="minor"/>
      </rPr>
      <t xml:space="preserve"> order Power Supply (DB)</t>
    </r>
  </si>
  <si>
    <t xml:space="preserve">32A Single Phase DB </t>
  </si>
  <si>
    <t xml:space="preserve">32A Three Phase DB </t>
  </si>
  <si>
    <t xml:space="preserve">15A Plug Point </t>
  </si>
  <si>
    <t xml:space="preserve">150W Black Spotlight </t>
  </si>
  <si>
    <t xml:space="preserve">50W Long Arm Spotlight </t>
  </si>
  <si>
    <t xml:space="preserve">150W Long Arm Spotlight </t>
  </si>
  <si>
    <t xml:space="preserve">150W Halogen Spotlight </t>
  </si>
  <si>
    <t xml:space="preserve">300/500W Halogen Spotlight </t>
  </si>
  <si>
    <t xml:space="preserve">Exhibitor Connections (Ea) </t>
  </si>
  <si>
    <t>Three Phase Connections (Ea)</t>
  </si>
  <si>
    <t xml:space="preserve">Electrical Certificate of Compliance (COC): Stand </t>
  </si>
  <si>
    <t xml:space="preserve">Both </t>
  </si>
  <si>
    <t>Shell Scheme Only</t>
  </si>
  <si>
    <r>
      <t>Applicable to:</t>
    </r>
    <r>
      <rPr>
        <b/>
        <i/>
        <sz val="9"/>
        <color rgb="FFFF0000"/>
        <rFont val="Calibri"/>
        <family val="2"/>
        <scheme val="minor"/>
      </rPr>
      <t>Shell Scheme</t>
    </r>
    <r>
      <rPr>
        <b/>
        <i/>
        <sz val="9"/>
        <color theme="1"/>
        <rFont val="Calibri"/>
        <family val="2"/>
        <scheme val="minor"/>
      </rPr>
      <t xml:space="preserve"> and or</t>
    </r>
    <r>
      <rPr>
        <b/>
        <i/>
        <sz val="9"/>
        <color theme="3" tint="0.39997558519241921"/>
        <rFont val="Calibri"/>
        <family val="2"/>
        <scheme val="minor"/>
      </rPr>
      <t xml:space="preserve"> Space</t>
    </r>
  </si>
  <si>
    <t xml:space="preserve">SHELL SCHEME STAND EXTRAS </t>
  </si>
  <si>
    <r>
      <t xml:space="preserve">Curved Counter + 1m Extension (Octanorm) - </t>
    </r>
    <r>
      <rPr>
        <i/>
        <sz val="10"/>
        <color theme="1"/>
        <rFont val="Calibri"/>
        <family val="2"/>
        <scheme val="minor"/>
      </rPr>
      <t xml:space="preserve">White </t>
    </r>
  </si>
  <si>
    <r>
      <rPr>
        <b/>
        <sz val="10"/>
        <color theme="1"/>
        <rFont val="Calibri"/>
        <family val="2"/>
        <scheme val="minor"/>
      </rPr>
      <t>Branded</t>
    </r>
    <r>
      <rPr>
        <sz val="10"/>
        <color theme="1"/>
        <rFont val="Calibri"/>
        <family val="2"/>
        <scheme val="minor"/>
      </rPr>
      <t xml:space="preserve"> - Curved Counter + 1m Extension (Octanorm)</t>
    </r>
  </si>
  <si>
    <r>
      <rPr>
        <b/>
        <sz val="10"/>
        <color theme="1"/>
        <rFont val="Calibri"/>
        <family val="2"/>
        <scheme val="minor"/>
      </rPr>
      <t>Branded</t>
    </r>
    <r>
      <rPr>
        <sz val="10"/>
        <color theme="1"/>
        <rFont val="Calibri"/>
        <family val="2"/>
        <scheme val="minor"/>
      </rPr>
      <t xml:space="preserve"> - Curved Counter, not lockable (Octanorm) </t>
    </r>
  </si>
  <si>
    <r>
      <rPr>
        <b/>
        <sz val="10"/>
        <color theme="1"/>
        <rFont val="Calibri"/>
        <family val="2"/>
        <scheme val="minor"/>
      </rPr>
      <t>Branded</t>
    </r>
    <r>
      <rPr>
        <sz val="10"/>
        <color theme="1"/>
        <rFont val="Calibri"/>
        <family val="2"/>
        <scheme val="minor"/>
      </rPr>
      <t xml:space="preserve"> - Curved Counter, Lockable (Octanorm)</t>
    </r>
  </si>
  <si>
    <r>
      <rPr>
        <b/>
        <sz val="10"/>
        <color theme="1"/>
        <rFont val="Calibri"/>
        <family val="2"/>
        <scheme val="minor"/>
      </rPr>
      <t>Branded</t>
    </r>
    <r>
      <rPr>
        <sz val="10"/>
        <color theme="1"/>
        <rFont val="Calibri"/>
        <family val="2"/>
        <scheme val="minor"/>
      </rPr>
      <t xml:space="preserve"> - Glass-top Display Counter (Newline)</t>
    </r>
  </si>
  <si>
    <r>
      <rPr>
        <b/>
        <sz val="10"/>
        <color theme="1"/>
        <rFont val="Calibri"/>
        <family val="2"/>
        <scheme val="minor"/>
      </rPr>
      <t>Branded</t>
    </r>
    <r>
      <rPr>
        <sz val="10"/>
        <color theme="1"/>
        <rFont val="Calibri"/>
        <family val="2"/>
        <scheme val="minor"/>
      </rPr>
      <t xml:space="preserve"> - Lockable Cupboard (Octanorm)</t>
    </r>
  </si>
  <si>
    <t xml:space="preserve">Counters / Cupboards </t>
  </si>
  <si>
    <t xml:space="preserve">Panels / Shelves </t>
  </si>
  <si>
    <t xml:space="preserve">Package 1 </t>
  </si>
  <si>
    <t xml:space="preserve">Full fabric banners, all walls </t>
  </si>
  <si>
    <t xml:space="preserve">Printed fascia/s </t>
  </si>
  <si>
    <t xml:space="preserve">Lockable cupboard with graphic </t>
  </si>
  <si>
    <t xml:space="preserve">1 x Table </t>
  </si>
  <si>
    <t xml:space="preserve">2 x Chairs </t>
  </si>
  <si>
    <t xml:space="preserve">1 x Brochure stand </t>
  </si>
  <si>
    <t xml:space="preserve">1 x Waste bin </t>
  </si>
  <si>
    <t xml:space="preserve">3m x 2m </t>
  </si>
  <si>
    <t xml:space="preserve">3m x 3m </t>
  </si>
  <si>
    <t xml:space="preserve">3m x 4m </t>
  </si>
  <si>
    <t xml:space="preserve">6m x 3m </t>
  </si>
  <si>
    <t xml:space="preserve">8m x 3m </t>
  </si>
  <si>
    <t>A</t>
  </si>
  <si>
    <t>B</t>
  </si>
  <si>
    <t xml:space="preserve">Café Style Furniture (Low) </t>
  </si>
  <si>
    <t xml:space="preserve">Cocktail Style Furniture (High) </t>
  </si>
  <si>
    <t>Please select option A or B abov. Indicate using an "X"</t>
  </si>
  <si>
    <t xml:space="preserve">STAND SIZE </t>
  </si>
  <si>
    <t>Package 2</t>
  </si>
  <si>
    <t xml:space="preserve">COCKTAIL TABLES </t>
  </si>
  <si>
    <t xml:space="preserve">COCKTAIL PACKAGES </t>
  </si>
  <si>
    <t xml:space="preserve">CAFÉ TABLES </t>
  </si>
  <si>
    <t xml:space="preserve">LOUNGE </t>
  </si>
  <si>
    <t xml:space="preserve">SIDE TABLES </t>
  </si>
  <si>
    <t xml:space="preserve">Table Top Displays - Coffee Table: </t>
  </si>
  <si>
    <t xml:space="preserve">Table Top Displays - Reception: </t>
  </si>
  <si>
    <t>Large Plant (1.5m - 1.8m tall): Bark Chips</t>
  </si>
  <si>
    <t xml:space="preserve">EXPO SOLUTIONS - BANKING DETAILS </t>
  </si>
  <si>
    <t xml:space="preserve">CREDIT CARD DETAILS </t>
  </si>
  <si>
    <t xml:space="preserve">Credit Card </t>
  </si>
  <si>
    <t xml:space="preserve">Card Number </t>
  </si>
  <si>
    <t xml:space="preserve">CCV Number (on back) </t>
  </si>
  <si>
    <t>5. All services supplied are on a hire basis only, are subject to stock availability, and remain the property of Expo Solutions and the respective appointed suppliers.</t>
  </si>
  <si>
    <t>DIMENSIONS / ARTWORK SPECS</t>
  </si>
  <si>
    <r>
      <rPr>
        <b/>
        <sz val="10"/>
        <color theme="1"/>
        <rFont val="Calibri"/>
        <family val="2"/>
        <scheme val="minor"/>
      </rPr>
      <t>Curve</t>
    </r>
    <r>
      <rPr>
        <sz val="10"/>
        <color theme="1"/>
        <rFont val="Calibri"/>
        <family val="2"/>
        <scheme val="minor"/>
      </rPr>
      <t xml:space="preserve">: 893mm H x 1530mm W   </t>
    </r>
    <r>
      <rPr>
        <b/>
        <sz val="10"/>
        <color theme="1"/>
        <rFont val="Calibri"/>
        <family val="2"/>
        <scheme val="minor"/>
      </rPr>
      <t>Straight</t>
    </r>
    <r>
      <rPr>
        <sz val="10"/>
        <color theme="1"/>
        <rFont val="Calibri"/>
        <family val="2"/>
        <scheme val="minor"/>
      </rPr>
      <t xml:space="preserve">: 893mm H x 963mm W            </t>
    </r>
  </si>
  <si>
    <t xml:space="preserve">893mm H x 1530mm W </t>
  </si>
  <si>
    <t xml:space="preserve">893mm H x 963mm W </t>
  </si>
  <si>
    <t xml:space="preserve">573mm H x 963mm W </t>
  </si>
  <si>
    <t xml:space="preserve">Showcases </t>
  </si>
  <si>
    <r>
      <t xml:space="preserve">Kindly complete, save and send this document for invoicing.  A 20% Surcharge is added to all orders recieved after the orders deadline date </t>
    </r>
    <r>
      <rPr>
        <b/>
        <i/>
        <sz val="10"/>
        <color rgb="FFFF0000"/>
        <rFont val="Calibri"/>
        <family val="2"/>
        <scheme val="minor"/>
      </rPr>
      <t>(insert "1" into yellow box if after deadline date)</t>
    </r>
    <r>
      <rPr>
        <b/>
        <sz val="10"/>
        <color rgb="FFFF0000"/>
        <rFont val="Calibri"/>
        <family val="2"/>
        <scheme val="minor"/>
      </rPr>
      <t xml:space="preserve">  Once you have received the TAX invoice, kindly make payment using the </t>
    </r>
    <r>
      <rPr>
        <b/>
        <u/>
        <sz val="10"/>
        <color rgb="FFFF0000"/>
        <rFont val="Calibri"/>
        <family val="2"/>
        <scheme val="minor"/>
      </rPr>
      <t>invoice number</t>
    </r>
    <r>
      <rPr>
        <b/>
        <sz val="10"/>
        <color rgb="FFFF0000"/>
        <rFont val="Calibri"/>
        <family val="2"/>
        <scheme val="minor"/>
      </rPr>
      <t xml:space="preserve"> as a reference. This order will only be confirmed once payment has been received.  No orders will be delivered without prior payment. </t>
    </r>
  </si>
  <si>
    <t xml:space="preserve">Today's Date </t>
  </si>
  <si>
    <t xml:space="preserve">Email Address </t>
  </si>
  <si>
    <t>PAYMENT OPTIONS: CREDIT CARD</t>
  </si>
  <si>
    <t xml:space="preserve">Foreign companies to submit Credit Card details as primary method of payment. </t>
  </si>
  <si>
    <t xml:space="preserve">If you prefer to pay via EFT then all inter-bank transfer costs will be for your account. </t>
  </si>
  <si>
    <t xml:space="preserve">NOTE: </t>
  </si>
  <si>
    <t xml:space="preserve">CCV Nuber (on back) </t>
  </si>
  <si>
    <r>
      <t xml:space="preserve">Amount Due </t>
    </r>
    <r>
      <rPr>
        <sz val="10"/>
        <color theme="1"/>
        <rFont val="Calibri"/>
        <family val="2"/>
        <scheme val="minor"/>
      </rPr>
      <t>(Excl. Surhcarge)</t>
    </r>
    <r>
      <rPr>
        <b/>
        <sz val="10"/>
        <color theme="1"/>
        <rFont val="Calibri"/>
        <family val="2"/>
        <scheme val="minor"/>
      </rPr>
      <t xml:space="preserve"> </t>
    </r>
  </si>
  <si>
    <t>PACKAGE REQUIREMENTS - COMPULSORY COMPLETION (Red Tabs)</t>
  </si>
  <si>
    <t>ORDER FORMS ARE THE "COLOURED TABS" AT THE BOTTOM OF THE SHEET OR CLICK ON THE HYPERLINK BELOW TO BE TAKEN TO THE SHEET</t>
  </si>
  <si>
    <t>ADDITIONAL REQUIREMENTS:</t>
  </si>
  <si>
    <t>FORM NO.</t>
  </si>
  <si>
    <r>
      <t xml:space="preserve">BRANDING  - FABRIC BANNERS </t>
    </r>
    <r>
      <rPr>
        <b/>
        <i/>
        <sz val="14"/>
        <color theme="0"/>
        <rFont val="Calibri"/>
        <family val="2"/>
        <scheme val="minor"/>
      </rPr>
      <t xml:space="preserve">(Only applicable to Shell scheme exhibitors) </t>
    </r>
  </si>
  <si>
    <r>
      <t>PRODUCT DESCRIPTION (</t>
    </r>
    <r>
      <rPr>
        <b/>
        <i/>
        <sz val="10"/>
        <color rgb="FFFF0000"/>
        <rFont val="Calibri"/>
        <family val="2"/>
        <scheme val="minor"/>
      </rPr>
      <t>PLEASE HIGHLIGHT OR CIRCLE YOUR COLOUR SELECTION</t>
    </r>
    <r>
      <rPr>
        <b/>
        <sz val="10"/>
        <color theme="1"/>
        <rFont val="Calibri"/>
        <family val="2"/>
        <scheme val="minor"/>
      </rPr>
      <t>)</t>
    </r>
  </si>
  <si>
    <t>AV &amp; IT                 *Please complete Section A &amp; B &amp; C to ensure your screen is installed correctly*</t>
  </si>
  <si>
    <r>
      <t>15Amp Plug Point (</t>
    </r>
    <r>
      <rPr>
        <b/>
        <u/>
        <sz val="10"/>
        <color rgb="FFFF0000"/>
        <rFont val="Calibri"/>
        <family val="2"/>
        <scheme val="minor"/>
      </rPr>
      <t>NB:</t>
    </r>
    <r>
      <rPr>
        <b/>
        <sz val="10"/>
        <color rgb="FFFF0000"/>
        <rFont val="Calibri"/>
        <family val="2"/>
        <scheme val="minor"/>
      </rPr>
      <t xml:space="preserve"> Order 1x15A plug PER screen ordered</t>
    </r>
    <r>
      <rPr>
        <sz val="10"/>
        <rFont val="Calibri"/>
        <family val="2"/>
        <scheme val="minor"/>
      </rPr>
      <t>)</t>
    </r>
  </si>
  <si>
    <r>
      <t>PRODUCT DESCRIPTION</t>
    </r>
    <r>
      <rPr>
        <b/>
        <i/>
        <sz val="9"/>
        <color theme="1"/>
        <rFont val="Calibri"/>
        <family val="2"/>
        <scheme val="minor"/>
      </rPr>
      <t xml:space="preserve"> (PLEASE HIGHLIGHT OR CIRCLE YOUR COLOUR SELECTION)</t>
    </r>
  </si>
  <si>
    <r>
      <t xml:space="preserve">2: It is </t>
    </r>
    <r>
      <rPr>
        <b/>
        <sz val="10"/>
        <color rgb="FFFF0000"/>
        <rFont val="Calibri"/>
        <family val="2"/>
        <scheme val="minor"/>
      </rPr>
      <t>COMPULSORY</t>
    </r>
    <r>
      <rPr>
        <sz val="10"/>
        <color theme="1"/>
        <rFont val="Calibri"/>
        <family val="2"/>
        <scheme val="minor"/>
      </rPr>
      <t xml:space="preserve"> for all space-only exhibitors to furnish a Certificate of Compliance (COC) for all electrical work performed on their stand, prior to the opening of the show.                            If no COC is received, Expo Solutions will appoint our electrician to supply the relevant COC, at a cost of </t>
    </r>
    <r>
      <rPr>
        <b/>
        <sz val="10"/>
        <color rgb="FFFF0000"/>
        <rFont val="Calibri"/>
        <family val="2"/>
        <scheme val="minor"/>
      </rPr>
      <t>R 1500</t>
    </r>
    <r>
      <rPr>
        <sz val="10"/>
        <color theme="1"/>
        <rFont val="Calibri"/>
        <family val="2"/>
        <scheme val="minor"/>
      </rPr>
      <t xml:space="preserve"> to the exhibitor. </t>
    </r>
  </si>
  <si>
    <t xml:space="preserve">43" LCD Full HD Screen </t>
  </si>
  <si>
    <t>***PLEASE NOTE***</t>
  </si>
  <si>
    <t xml:space="preserve">Print ready artwork needs to be received by no later than 14 working days prior to the show.  This is to ensure that all graphics are printed in time.  All artwork must be supplied in high resolution PDF format with a minimum of 300dpi. Please contact Expo Solutions for your required artwork dimensions. </t>
  </si>
  <si>
    <r>
      <t xml:space="preserve">Please note that fascia names are limited to a maximum of </t>
    </r>
    <r>
      <rPr>
        <b/>
        <i/>
        <sz val="10"/>
        <color rgb="FFFF0000"/>
        <rFont val="Calibri"/>
        <family val="2"/>
        <scheme val="minor"/>
      </rPr>
      <t>28 characters</t>
    </r>
    <r>
      <rPr>
        <i/>
        <sz val="10"/>
        <color theme="1"/>
        <rFont val="Calibri"/>
        <family val="2"/>
        <scheme val="minor"/>
      </rPr>
      <t xml:space="preserve">. Omit (Pty) Ltd, CC &amp; logos.  </t>
    </r>
  </si>
  <si>
    <r>
      <t xml:space="preserve">Curved Counter, not lockable (Octanorm) - </t>
    </r>
    <r>
      <rPr>
        <i/>
        <sz val="10"/>
        <color theme="1"/>
        <rFont val="Calibri"/>
        <family val="2"/>
        <scheme val="minor"/>
      </rPr>
      <t xml:space="preserve">White </t>
    </r>
  </si>
  <si>
    <r>
      <t xml:space="preserve">Curved Counter, Lockable (Octanorm) - </t>
    </r>
    <r>
      <rPr>
        <i/>
        <sz val="10"/>
        <color theme="1"/>
        <rFont val="Calibri"/>
        <family val="2"/>
        <scheme val="minor"/>
      </rPr>
      <t xml:space="preserve">White </t>
    </r>
  </si>
  <si>
    <r>
      <t xml:space="preserve">Lockable Cupboard (Octanorm) - </t>
    </r>
    <r>
      <rPr>
        <i/>
        <sz val="10"/>
        <color theme="1"/>
        <rFont val="Calibri"/>
        <family val="2"/>
        <scheme val="minor"/>
      </rPr>
      <t xml:space="preserve"> White </t>
    </r>
  </si>
  <si>
    <r>
      <t xml:space="preserve">Walling, per r.m: Octanorm - </t>
    </r>
    <r>
      <rPr>
        <i/>
        <sz val="10"/>
        <color theme="1"/>
        <rFont val="Calibri"/>
        <family val="2"/>
        <scheme val="minor"/>
      </rPr>
      <t xml:space="preserve"> White </t>
    </r>
  </si>
  <si>
    <r>
      <t xml:space="preserve">Glass-top Display Counter (Newline) - </t>
    </r>
    <r>
      <rPr>
        <i/>
        <sz val="10"/>
        <color theme="1"/>
        <rFont val="Calibri"/>
        <family val="2"/>
        <scheme val="minor"/>
      </rPr>
      <t xml:space="preserve"> White </t>
    </r>
  </si>
  <si>
    <r>
      <t>INSTANT PACKAGES -</t>
    </r>
    <r>
      <rPr>
        <b/>
        <i/>
        <sz val="14"/>
        <color theme="0"/>
        <rFont val="Calibri"/>
        <family val="2"/>
        <scheme val="minor"/>
      </rPr>
      <t xml:space="preserve"> Upgrades of your shell scheme stand </t>
    </r>
  </si>
  <si>
    <t xml:space="preserve">Instand Packages </t>
  </si>
  <si>
    <t>EXA09 - A</t>
  </si>
  <si>
    <t>EXA11 - A</t>
  </si>
  <si>
    <t>EXA04 - A</t>
  </si>
  <si>
    <t>EXA03 - A</t>
  </si>
  <si>
    <t xml:space="preserve">EXA02 - A </t>
  </si>
  <si>
    <t xml:space="preserve">EXA01 - A </t>
  </si>
  <si>
    <t>Rondo Cocktail Table - 600</t>
  </si>
  <si>
    <t>Rondo Café Table - 600</t>
  </si>
  <si>
    <t>Quadro Café Table - 600</t>
  </si>
  <si>
    <t>Modena Lounger - SGL</t>
  </si>
  <si>
    <t>Modena Lounger - DBL</t>
  </si>
  <si>
    <t>Row</t>
  </si>
  <si>
    <t>Please select stand type from drop-down arrow</t>
  </si>
  <si>
    <t>ROW / CORNER</t>
  </si>
  <si>
    <t>in the YELLOW highlighted box ---------&gt;&gt;</t>
  </si>
  <si>
    <t>1200 (h) x 950 (w) x 750(d)</t>
  </si>
  <si>
    <t>2000 (h) x 950 (w) x 455 (d)</t>
  </si>
  <si>
    <t xml:space="preserve">2465mm H x 5890mm W </t>
  </si>
  <si>
    <t xml:space="preserve">Cone Décor Pot with Small Plant </t>
  </si>
  <si>
    <t>Stanchion - Beltrack</t>
  </si>
  <si>
    <t xml:space="preserve">Black Tape </t>
  </si>
  <si>
    <r>
      <t xml:space="preserve">Counter  Straight, not lockable (Octanorm) - </t>
    </r>
    <r>
      <rPr>
        <i/>
        <sz val="10"/>
        <color theme="1"/>
        <rFont val="Calibri"/>
        <family val="2"/>
        <scheme val="minor"/>
      </rPr>
      <t xml:space="preserve">White </t>
    </r>
  </si>
  <si>
    <r>
      <rPr>
        <b/>
        <sz val="10"/>
        <color theme="1"/>
        <rFont val="Calibri"/>
        <family val="2"/>
        <scheme val="minor"/>
      </rPr>
      <t>Branded</t>
    </r>
    <r>
      <rPr>
        <sz val="10"/>
        <color theme="1"/>
        <rFont val="Calibri"/>
        <family val="2"/>
        <scheme val="minor"/>
      </rPr>
      <t xml:space="preserve"> - Counter  Straight, not lockable (Octanorm) </t>
    </r>
  </si>
  <si>
    <t>Natural, Beech, Mahogany, Black. Chrome base. Round.  (1000 x 720mm)</t>
  </si>
  <si>
    <t xml:space="preserve">*** Special Note *** </t>
  </si>
  <si>
    <t xml:space="preserve">Re-positioning of DB boards onsite will result in additional charges. </t>
  </si>
  <si>
    <t>Black/White</t>
  </si>
  <si>
    <t>SA Renal Congress   I   11-14 October 2018   I   Emperors Palace</t>
  </si>
  <si>
    <t>SUBMIT COMPLETED ORDER FORMS TO kellym@exposolutions.co.za OR FAX TO: 011 - 704 1734</t>
  </si>
  <si>
    <r>
      <t xml:space="preserve">DEADLINE DATE:         </t>
    </r>
    <r>
      <rPr>
        <b/>
        <sz val="11"/>
        <color rgb="FFFF0000"/>
        <rFont val="Calibri"/>
        <family val="2"/>
        <scheme val="minor"/>
      </rPr>
      <t xml:space="preserve"> 28/09/2018</t>
    </r>
  </si>
  <si>
    <t>DEADLINE FOR THIS FORM IS FRIDAY, 28 SEPTEMBER 2018. FORMS SUBMITTED AFTER THIS DATE INCUR A 20% LATE-ORDER SURCHARGE / PAYMENT IS DUE ON PRESENTATION OF INVOICE / PAYMENT IS REQUIRED IN FULL PRIOR TO DELIVERY OF ORDERED SERVICES</t>
  </si>
  <si>
    <t xml:space="preserve">Fascia Name </t>
  </si>
  <si>
    <t xml:space="preserve">FASCIA NAME </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</si>
</sst>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43" formatCode="_ * #,##0.00_ ;_ * \-#,##0.00_ ;_ * &quot;-&quot;??_ ;_ @_ "/>
    <numFmt numFmtId="164" formatCode="&quot;R&quot;\ #,##0.00"/>
    <numFmt numFmtId="165" formatCode="[$R-1C09]#,##0.00"/>
  </numFmts>
  <fonts count="61" x14ac:knownFonts="1">
    <font>
      <sz val="11"/>
      <color theme="1"/>
      <name val="Calibri"/>
      <family val="2"/>
      <scheme val="minor"/>
    </font>
    <font>
      <b/>
      <sz val="11"/>
      <color theme="1"/>
      <name val="Calibri"/>
      <family val="2"/>
      <scheme val="minor"/>
    </font>
    <font>
      <sz val="10"/>
      <color theme="1"/>
      <name val="Calibri"/>
      <family val="2"/>
      <scheme val="minor"/>
    </font>
    <font>
      <b/>
      <sz val="10"/>
      <color theme="1"/>
      <name val="Calibri"/>
      <family val="2"/>
      <scheme val="minor"/>
    </font>
    <font>
      <sz val="26"/>
      <color theme="1"/>
      <name val="Calibri"/>
      <family val="2"/>
      <scheme val="minor"/>
    </font>
    <font>
      <b/>
      <sz val="14"/>
      <color theme="0"/>
      <name val="Calibri"/>
      <family val="2"/>
      <scheme val="minor"/>
    </font>
    <font>
      <b/>
      <sz val="10"/>
      <color theme="0"/>
      <name val="Calibri"/>
      <family val="2"/>
      <scheme val="minor"/>
    </font>
    <font>
      <sz val="14"/>
      <color theme="0"/>
      <name val="Calibri"/>
      <family val="2"/>
      <scheme val="minor"/>
    </font>
    <font>
      <sz val="10"/>
      <name val="Calibri"/>
      <family val="2"/>
      <scheme val="minor"/>
    </font>
    <font>
      <b/>
      <sz val="10"/>
      <color rgb="FFFF0000"/>
      <name val="Calibri"/>
      <family val="2"/>
      <scheme val="minor"/>
    </font>
    <font>
      <sz val="10"/>
      <color theme="1"/>
      <name val="Calibri"/>
      <family val="2"/>
    </font>
    <font>
      <sz val="9"/>
      <name val="Calibri"/>
      <family val="2"/>
      <scheme val="minor"/>
    </font>
    <font>
      <sz val="10"/>
      <color rgb="FF000000"/>
      <name val="Calibri"/>
      <family val="2"/>
      <scheme val="minor"/>
    </font>
    <font>
      <sz val="10"/>
      <color rgb="FFFF0000"/>
      <name val="Calibri"/>
      <family val="2"/>
      <scheme val="minor"/>
    </font>
    <font>
      <b/>
      <u/>
      <sz val="10"/>
      <color theme="1"/>
      <name val="Calibri"/>
      <family val="2"/>
      <scheme val="minor"/>
    </font>
    <font>
      <b/>
      <sz val="11"/>
      <color rgb="FFFF0000"/>
      <name val="Calibri"/>
      <family val="2"/>
      <scheme val="minor"/>
    </font>
    <font>
      <b/>
      <u/>
      <sz val="10"/>
      <color rgb="FFFF0000"/>
      <name val="Calibri"/>
      <family val="2"/>
      <scheme val="minor"/>
    </font>
    <font>
      <sz val="9"/>
      <color rgb="FFFF0000"/>
      <name val="Calibri"/>
      <family val="2"/>
      <scheme val="minor"/>
    </font>
    <font>
      <b/>
      <sz val="12"/>
      <color theme="1"/>
      <name val="Calibri"/>
      <family val="2"/>
      <scheme val="minor"/>
    </font>
    <font>
      <u/>
      <sz val="11"/>
      <color theme="10"/>
      <name val="Calibri"/>
      <family val="2"/>
    </font>
    <font>
      <i/>
      <sz val="11"/>
      <color theme="1"/>
      <name val="Calibri"/>
      <family val="2"/>
      <scheme val="minor"/>
    </font>
    <font>
      <sz val="24"/>
      <color theme="1"/>
      <name val="Calibri"/>
      <family val="2"/>
      <scheme val="minor"/>
    </font>
    <font>
      <sz val="9"/>
      <color theme="1"/>
      <name val="Calibri"/>
      <family val="2"/>
      <scheme val="minor"/>
    </font>
    <font>
      <u/>
      <sz val="10"/>
      <color theme="10"/>
      <name val="Calibri"/>
      <family val="2"/>
    </font>
    <font>
      <sz val="8.5"/>
      <color theme="1"/>
      <name val="Calibri"/>
      <family val="2"/>
      <scheme val="minor"/>
    </font>
    <font>
      <b/>
      <sz val="18"/>
      <color rgb="FFFF0000"/>
      <name val="Calibri"/>
      <family val="2"/>
      <scheme val="minor"/>
    </font>
    <font>
      <sz val="11"/>
      <color theme="10"/>
      <name val="Calibri"/>
      <family val="2"/>
    </font>
    <font>
      <i/>
      <sz val="10"/>
      <color theme="1"/>
      <name val="Calibri"/>
      <family val="2"/>
      <scheme val="minor"/>
    </font>
    <font>
      <b/>
      <sz val="12"/>
      <color rgb="FFFF0000"/>
      <name val="Calibri"/>
      <family val="2"/>
      <scheme val="minor"/>
    </font>
    <font>
      <b/>
      <sz val="12"/>
      <name val="Calibri"/>
      <family val="2"/>
      <scheme val="minor"/>
    </font>
    <font>
      <b/>
      <sz val="11"/>
      <name val="Calibri"/>
      <family val="2"/>
      <scheme val="minor"/>
    </font>
    <font>
      <sz val="11"/>
      <name val="Calibri"/>
      <family val="2"/>
      <scheme val="minor"/>
    </font>
    <font>
      <b/>
      <sz val="16"/>
      <color theme="1"/>
      <name val="Calibri"/>
      <family val="2"/>
      <scheme val="minor"/>
    </font>
    <font>
      <sz val="16"/>
      <color theme="1"/>
      <name val="Calibri"/>
      <family val="2"/>
      <scheme val="minor"/>
    </font>
    <font>
      <b/>
      <sz val="9"/>
      <color rgb="FFFF0000"/>
      <name val="Calibri"/>
      <family val="2"/>
      <scheme val="minor"/>
    </font>
    <font>
      <b/>
      <sz val="12"/>
      <color theme="0"/>
      <name val="Calibri"/>
      <family val="2"/>
      <scheme val="minor"/>
    </font>
    <font>
      <b/>
      <sz val="10"/>
      <name val="Calibri"/>
      <family val="2"/>
      <scheme val="minor"/>
    </font>
    <font>
      <b/>
      <sz val="8"/>
      <color theme="1"/>
      <name val="Calibri"/>
      <family val="2"/>
      <scheme val="minor"/>
    </font>
    <font>
      <i/>
      <sz val="10"/>
      <color rgb="FFFF0000"/>
      <name val="Calibri"/>
      <family val="2"/>
      <scheme val="minor"/>
    </font>
    <font>
      <b/>
      <i/>
      <sz val="10"/>
      <color rgb="FFFF0000"/>
      <name val="Calibri"/>
      <family val="2"/>
      <scheme val="minor"/>
    </font>
    <font>
      <sz val="10"/>
      <color rgb="FF000000"/>
      <name val="Calibri"/>
      <family val="2"/>
    </font>
    <font>
      <sz val="7.5"/>
      <color theme="1"/>
      <name val="Calibri"/>
      <family val="2"/>
      <scheme val="minor"/>
    </font>
    <font>
      <b/>
      <i/>
      <sz val="8"/>
      <color rgb="FFFF0000"/>
      <name val="Calibri"/>
      <family val="2"/>
      <scheme val="minor"/>
    </font>
    <font>
      <sz val="11"/>
      <color theme="1"/>
      <name val="Calibri"/>
      <family val="2"/>
      <scheme val="minor"/>
    </font>
    <font>
      <b/>
      <i/>
      <sz val="14"/>
      <color theme="0"/>
      <name val="Calibri"/>
      <family val="2"/>
      <scheme val="minor"/>
    </font>
    <font>
      <b/>
      <i/>
      <sz val="9"/>
      <color rgb="FFFF0000"/>
      <name val="Calibri"/>
      <family val="2"/>
      <scheme val="minor"/>
    </font>
    <font>
      <b/>
      <i/>
      <sz val="10"/>
      <color theme="0"/>
      <name val="Calibri"/>
      <family val="2"/>
      <scheme val="minor"/>
    </font>
    <font>
      <b/>
      <i/>
      <u/>
      <sz val="11"/>
      <color theme="0"/>
      <name val="Calibri"/>
      <family val="2"/>
      <scheme val="minor"/>
    </font>
    <font>
      <b/>
      <i/>
      <sz val="10"/>
      <color theme="1"/>
      <name val="Calibri"/>
      <family val="2"/>
      <scheme val="minor"/>
    </font>
    <font>
      <b/>
      <i/>
      <sz val="9"/>
      <color theme="1"/>
      <name val="Calibri"/>
      <family val="2"/>
      <scheme val="minor"/>
    </font>
    <font>
      <b/>
      <i/>
      <sz val="8"/>
      <color theme="1"/>
      <name val="Calibri"/>
      <family val="2"/>
      <scheme val="minor"/>
    </font>
    <font>
      <b/>
      <i/>
      <sz val="9"/>
      <color theme="3" tint="0.39997558519241921"/>
      <name val="Calibri"/>
      <family val="2"/>
      <scheme val="minor"/>
    </font>
    <font>
      <b/>
      <sz val="11"/>
      <color theme="0"/>
      <name val="Calibri"/>
      <family val="2"/>
      <scheme val="minor"/>
    </font>
    <font>
      <i/>
      <sz val="10"/>
      <color rgb="FF000000"/>
      <name val="Calibri"/>
      <family val="2"/>
      <scheme val="minor"/>
    </font>
    <font>
      <i/>
      <sz val="9"/>
      <color rgb="FF000000"/>
      <name val="Calibri"/>
      <family val="2"/>
      <scheme val="minor"/>
    </font>
    <font>
      <b/>
      <i/>
      <sz val="10"/>
      <color rgb="FF000000"/>
      <name val="Calibri"/>
      <family val="2"/>
      <scheme val="minor"/>
    </font>
    <font>
      <b/>
      <i/>
      <sz val="11"/>
      <color rgb="FFFF0000"/>
      <name val="Calibri"/>
      <family val="2"/>
      <scheme val="minor"/>
    </font>
    <font>
      <b/>
      <sz val="16"/>
      <color theme="0"/>
      <name val="Calibri"/>
      <family val="2"/>
      <scheme val="minor"/>
    </font>
    <font>
      <sz val="12"/>
      <color theme="1"/>
      <name val="Calibri"/>
      <family val="2"/>
      <scheme val="minor"/>
    </font>
    <font>
      <sz val="14"/>
      <color rgb="FFFF0000"/>
      <name val="Calibri"/>
      <family val="2"/>
      <scheme val="minor"/>
    </font>
    <font>
      <i/>
      <sz val="9"/>
      <name val="Calibri"/>
      <family val="2"/>
      <scheme val="minor"/>
    </font>
  </fonts>
  <fills count="15">
    <fill>
      <patternFill patternType="none"/>
    </fill>
    <fill>
      <patternFill patternType="gray125"/>
    </fill>
    <fill>
      <patternFill patternType="solid">
        <fgColor theme="1" tint="0.499984740745262"/>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4" tint="0.79998168889431442"/>
        <bgColor indexed="64"/>
      </patternFill>
    </fill>
    <fill>
      <patternFill patternType="solid">
        <fgColor rgb="FFFFFF00"/>
        <bgColor indexed="64"/>
      </patternFill>
    </fill>
    <fill>
      <patternFill patternType="solid">
        <fgColor rgb="FFFFFF81"/>
        <bgColor indexed="64"/>
      </patternFill>
    </fill>
    <fill>
      <patternFill patternType="solid">
        <fgColor theme="0"/>
        <bgColor indexed="64"/>
      </patternFill>
    </fill>
    <fill>
      <patternFill patternType="solid">
        <fgColor rgb="FFFF0000"/>
        <bgColor indexed="64"/>
      </patternFill>
    </fill>
    <fill>
      <patternFill patternType="solid">
        <fgColor rgb="FF0066FF"/>
        <bgColor indexed="64"/>
      </patternFill>
    </fill>
    <fill>
      <patternFill patternType="solid">
        <fgColor theme="0" tint="-0.499984740745262"/>
        <bgColor indexed="64"/>
      </patternFill>
    </fill>
    <fill>
      <patternFill patternType="solid">
        <fgColor theme="0" tint="-0.34998626667073579"/>
        <bgColor indexed="64"/>
      </patternFill>
    </fill>
    <fill>
      <patternFill patternType="solid">
        <fgColor rgb="FF0070C0"/>
        <bgColor indexed="64"/>
      </patternFill>
    </fill>
  </fills>
  <borders count="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style="thin">
        <color indexed="64"/>
      </right>
      <top style="thin">
        <color indexed="64"/>
      </top>
      <bottom style="double">
        <color indexed="64"/>
      </bottom>
      <diagonal/>
    </border>
    <border>
      <left style="thin">
        <color rgb="FF969696"/>
      </left>
      <right/>
      <top style="thin">
        <color rgb="FF969696"/>
      </top>
      <bottom/>
      <diagonal/>
    </border>
    <border>
      <left/>
      <right/>
      <top style="thin">
        <color rgb="FF969696"/>
      </top>
      <bottom/>
      <diagonal/>
    </border>
    <border>
      <left/>
      <right style="thin">
        <color rgb="FF969696"/>
      </right>
      <top style="thin">
        <color rgb="FF969696"/>
      </top>
      <bottom/>
      <diagonal/>
    </border>
    <border>
      <left style="thin">
        <color rgb="FF969696"/>
      </left>
      <right/>
      <top/>
      <bottom/>
      <diagonal/>
    </border>
    <border>
      <left/>
      <right style="thin">
        <color rgb="FF969696"/>
      </right>
      <top/>
      <bottom/>
      <diagonal/>
    </border>
    <border>
      <left style="thin">
        <color rgb="FF969696"/>
      </left>
      <right/>
      <top/>
      <bottom style="thin">
        <color rgb="FF969696"/>
      </bottom>
      <diagonal/>
    </border>
    <border>
      <left/>
      <right/>
      <top/>
      <bottom style="thin">
        <color rgb="FF969696"/>
      </bottom>
      <diagonal/>
    </border>
    <border>
      <left/>
      <right style="thin">
        <color rgb="FF969696"/>
      </right>
      <top/>
      <bottom style="thin">
        <color rgb="FF969696"/>
      </bottom>
      <diagonal/>
    </border>
    <border>
      <left style="thin">
        <color indexed="64"/>
      </left>
      <right style="thin">
        <color indexed="64"/>
      </right>
      <top/>
      <bottom style="thin">
        <color indexed="64"/>
      </bottom>
      <diagonal/>
    </border>
    <border>
      <left/>
      <right style="thin">
        <color indexed="64"/>
      </right>
      <top/>
      <bottom/>
      <diagonal/>
    </border>
    <border>
      <left style="thin">
        <color rgb="FF969696"/>
      </left>
      <right/>
      <top style="thin">
        <color rgb="FF969696"/>
      </top>
      <bottom style="thin">
        <color rgb="FF969696"/>
      </bottom>
      <diagonal/>
    </border>
    <border>
      <left/>
      <right/>
      <top style="thin">
        <color rgb="FF969696"/>
      </top>
      <bottom style="thin">
        <color rgb="FF969696"/>
      </bottom>
      <diagonal/>
    </border>
    <border>
      <left/>
      <right style="thin">
        <color rgb="FF969696"/>
      </right>
      <top style="thin">
        <color rgb="FF969696"/>
      </top>
      <bottom style="thin">
        <color rgb="FF969696"/>
      </bottom>
      <diagonal/>
    </border>
    <border>
      <left style="thin">
        <color indexed="64"/>
      </left>
      <right/>
      <top/>
      <bottom/>
      <diagonal/>
    </border>
    <border>
      <left/>
      <right/>
      <top/>
      <bottom style="medium">
        <color indexed="64"/>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thin">
        <color auto="1"/>
      </top>
      <bottom style="thin">
        <color theme="1" tint="0.499984740745262"/>
      </bottom>
      <diagonal/>
    </border>
    <border>
      <left/>
      <right/>
      <top style="thin">
        <color theme="1" tint="0.499984740745262"/>
      </top>
      <bottom/>
      <diagonal/>
    </border>
    <border>
      <left style="thin">
        <color indexed="64"/>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rgb="FF969696"/>
      </left>
      <right/>
      <top style="medium">
        <color indexed="64"/>
      </top>
      <bottom/>
      <diagonal/>
    </border>
    <border>
      <left style="thin">
        <color theme="0" tint="-0.34998626667073579"/>
      </left>
      <right/>
      <top style="thin">
        <color theme="0" tint="-0.34998626667073579"/>
      </top>
      <bottom/>
      <diagonal/>
    </border>
    <border>
      <left/>
      <right/>
      <top style="thin">
        <color theme="0" tint="-0.34998626667073579"/>
      </top>
      <bottom/>
      <diagonal/>
    </border>
    <border>
      <left/>
      <right style="thin">
        <color theme="0" tint="-0.34998626667073579"/>
      </right>
      <top style="thin">
        <color theme="0" tint="-0.34998626667073579"/>
      </top>
      <bottom/>
      <diagonal/>
    </border>
    <border>
      <left style="thin">
        <color theme="0" tint="-0.34998626667073579"/>
      </left>
      <right/>
      <top/>
      <bottom/>
      <diagonal/>
    </border>
    <border>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tint="-0.34998626667073579"/>
      </bottom>
      <diagonal/>
    </border>
    <border>
      <left/>
      <right style="thin">
        <color theme="0" tint="-0.34998626667073579"/>
      </right>
      <top/>
      <bottom style="thin">
        <color theme="0" tint="-0.34998626667073579"/>
      </bottom>
      <diagonal/>
    </border>
    <border>
      <left style="thin">
        <color theme="0" tint="-0.34998626667073579"/>
      </left>
      <right style="thin">
        <color rgb="FF969696"/>
      </right>
      <top/>
      <bottom/>
      <diagonal/>
    </border>
    <border>
      <left style="thin">
        <color rgb="FF969696"/>
      </left>
      <right/>
      <top style="thin">
        <color theme="0" tint="-0.34998626667073579"/>
      </top>
      <bottom/>
      <diagonal/>
    </border>
    <border>
      <left style="thin">
        <color indexed="64"/>
      </left>
      <right style="thin">
        <color theme="0" tint="-0.499984740745262"/>
      </right>
      <top/>
      <bottom/>
      <diagonal/>
    </border>
    <border>
      <left/>
      <right/>
      <top style="thin">
        <color theme="0" tint="-0.499984740745262"/>
      </top>
      <bottom/>
      <diagonal/>
    </border>
    <border>
      <left/>
      <right/>
      <top style="thin">
        <color auto="1"/>
      </top>
      <bottom style="thin">
        <color theme="0" tint="-0.499984740745262"/>
      </bottom>
      <diagonal/>
    </border>
    <border>
      <left/>
      <right/>
      <top/>
      <bottom style="thin">
        <color theme="0" tint="-0.499984740745262"/>
      </bottom>
      <diagonal/>
    </border>
    <border>
      <left/>
      <right style="thin">
        <color theme="0" tint="-0.499984740745262"/>
      </right>
      <top/>
      <bottom style="thin">
        <color theme="0" tint="-0.499984740745262"/>
      </bottom>
      <diagonal/>
    </border>
    <border>
      <left/>
      <right/>
      <top style="thin">
        <color theme="0" tint="-0.499984740745262"/>
      </top>
      <bottom style="thin">
        <color theme="0" tint="-0.499984740745262"/>
      </bottom>
      <diagonal/>
    </border>
    <border>
      <left style="thin">
        <color theme="0" tint="-0.499984740745262"/>
      </left>
      <right/>
      <top/>
      <bottom style="thin">
        <color theme="0" tint="-0.499984740745262"/>
      </bottom>
      <diagonal/>
    </border>
    <border>
      <left/>
      <right style="thin">
        <color theme="0" tint="-0.499984740745262"/>
      </right>
      <top style="thin">
        <color theme="0" tint="-0.499984740745262"/>
      </top>
      <bottom/>
      <diagonal/>
    </border>
    <border>
      <left/>
      <right style="thin">
        <color theme="0" tint="-0.499984740745262"/>
      </right>
      <top/>
      <bottom/>
      <diagonal/>
    </border>
    <border>
      <left style="thin">
        <color theme="0" tint="-0.499984740745262"/>
      </left>
      <right style="thin">
        <color indexed="64"/>
      </right>
      <top/>
      <bottom/>
      <diagonal/>
    </border>
    <border>
      <left/>
      <right/>
      <top style="thin">
        <color theme="0" tint="-0.499984740745262"/>
      </top>
      <bottom style="thin">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diagonal/>
    </border>
  </borders>
  <cellStyleXfs count="3">
    <xf numFmtId="0" fontId="0" fillId="0" borderId="0"/>
    <xf numFmtId="0" fontId="19" fillId="0" borderId="0" applyNumberFormat="0" applyFill="0" applyBorder="0" applyAlignment="0" applyProtection="0">
      <alignment vertical="top"/>
      <protection locked="0"/>
    </xf>
    <xf numFmtId="43" fontId="43" fillId="0" borderId="0" applyFont="0" applyFill="0" applyBorder="0" applyAlignment="0" applyProtection="0"/>
  </cellStyleXfs>
  <cellXfs count="1015">
    <xf numFmtId="0" fontId="0" fillId="0" borderId="0" xfId="0"/>
    <xf numFmtId="0" fontId="2" fillId="0" borderId="0" xfId="0" applyFont="1" applyAlignment="1" applyProtection="1">
      <alignment vertical="center"/>
      <protection locked="0"/>
    </xf>
    <xf numFmtId="0" fontId="2" fillId="0" borderId="0" xfId="0" applyFont="1" applyAlignment="1" applyProtection="1">
      <alignment horizontal="left" vertical="center"/>
      <protection locked="0"/>
    </xf>
    <xf numFmtId="0" fontId="1" fillId="0" borderId="0" xfId="0" applyFont="1" applyAlignment="1" applyProtection="1">
      <alignment vertical="center"/>
      <protection locked="0"/>
    </xf>
    <xf numFmtId="0" fontId="2" fillId="0" borderId="0" xfId="0" applyFont="1" applyFill="1" applyAlignment="1" applyProtection="1">
      <alignment vertical="center"/>
      <protection locked="0"/>
    </xf>
    <xf numFmtId="0" fontId="2" fillId="0" borderId="0" xfId="0" applyFont="1" applyProtection="1">
      <protection locked="0"/>
    </xf>
    <xf numFmtId="0" fontId="0" fillId="0" borderId="0" xfId="0" applyAlignment="1" applyProtection="1">
      <alignment vertical="center"/>
      <protection locked="0"/>
    </xf>
    <xf numFmtId="0" fontId="0" fillId="0" borderId="0" xfId="0" applyAlignment="1" applyProtection="1">
      <alignment horizontal="right" vertical="center"/>
      <protection locked="0"/>
    </xf>
    <xf numFmtId="0" fontId="6" fillId="0" borderId="0" xfId="0" applyFont="1" applyAlignment="1" applyProtection="1">
      <alignment vertical="center"/>
      <protection locked="0"/>
    </xf>
    <xf numFmtId="0" fontId="3" fillId="0" borderId="0" xfId="0" applyFont="1" applyAlignment="1" applyProtection="1">
      <alignment vertical="center"/>
      <protection locked="0"/>
    </xf>
    <xf numFmtId="0" fontId="6" fillId="0" borderId="0" xfId="0" applyFont="1" applyFill="1" applyAlignment="1" applyProtection="1">
      <alignment vertical="center"/>
      <protection locked="0"/>
    </xf>
    <xf numFmtId="0" fontId="2" fillId="0" borderId="0" xfId="0" applyFont="1" applyAlignment="1" applyProtection="1">
      <alignment horizontal="center" vertical="center"/>
      <protection locked="0"/>
    </xf>
    <xf numFmtId="164" fontId="2" fillId="0" borderId="0" xfId="0" applyNumberFormat="1" applyFont="1" applyAlignment="1" applyProtection="1">
      <alignment horizontal="right" vertical="center"/>
      <protection locked="0"/>
    </xf>
    <xf numFmtId="164" fontId="2" fillId="0" borderId="0" xfId="0" applyNumberFormat="1" applyFont="1" applyAlignment="1" applyProtection="1">
      <alignment vertical="center"/>
      <protection locked="0"/>
    </xf>
    <xf numFmtId="164" fontId="2" fillId="0" borderId="1" xfId="0" applyNumberFormat="1" applyFont="1" applyBorder="1" applyAlignment="1" applyProtection="1">
      <alignment vertical="center"/>
    </xf>
    <xf numFmtId="164" fontId="2" fillId="0" borderId="12" xfId="0" applyNumberFormat="1" applyFont="1" applyBorder="1" applyAlignment="1" applyProtection="1">
      <alignment vertical="center"/>
    </xf>
    <xf numFmtId="164" fontId="2" fillId="0" borderId="1" xfId="0" applyNumberFormat="1" applyFont="1" applyBorder="1" applyAlignment="1" applyProtection="1">
      <alignment horizontal="right" vertical="center"/>
    </xf>
    <xf numFmtId="0" fontId="2" fillId="0" borderId="0" xfId="0" applyFont="1" applyBorder="1" applyAlignment="1" applyProtection="1">
      <alignment horizontal="center" vertical="center"/>
    </xf>
    <xf numFmtId="164" fontId="2" fillId="0" borderId="0" xfId="0" applyNumberFormat="1" applyFont="1" applyBorder="1" applyAlignment="1" applyProtection="1">
      <alignment vertical="center"/>
    </xf>
    <xf numFmtId="164" fontId="2" fillId="0" borderId="0" xfId="0" applyNumberFormat="1" applyFont="1" applyBorder="1" applyAlignment="1" applyProtection="1">
      <alignment horizontal="right" vertical="center"/>
    </xf>
    <xf numFmtId="164" fontId="2" fillId="0" borderId="12" xfId="0" applyNumberFormat="1" applyFont="1" applyBorder="1" applyAlignment="1" applyProtection="1">
      <alignment horizontal="right" vertical="center"/>
    </xf>
    <xf numFmtId="164" fontId="3" fillId="0" borderId="0" xfId="0" applyNumberFormat="1" applyFont="1" applyBorder="1" applyAlignment="1" applyProtection="1">
      <alignment horizontal="center" vertical="center"/>
    </xf>
    <xf numFmtId="164" fontId="2" fillId="0" borderId="1" xfId="0" applyNumberFormat="1" applyFont="1" applyFill="1" applyBorder="1" applyAlignment="1" applyProtection="1">
      <alignment horizontal="right" vertical="center"/>
    </xf>
    <xf numFmtId="164" fontId="2" fillId="0" borderId="0" xfId="0" applyNumberFormat="1" applyFont="1" applyFill="1" applyBorder="1" applyAlignment="1" applyProtection="1">
      <alignment vertical="center"/>
    </xf>
    <xf numFmtId="0" fontId="0" fillId="0" borderId="0" xfId="0" applyAlignment="1" applyProtection="1">
      <alignment vertical="center"/>
      <protection locked="0"/>
    </xf>
    <xf numFmtId="0" fontId="9" fillId="3" borderId="1" xfId="0" applyFont="1" applyFill="1" applyBorder="1" applyAlignment="1" applyProtection="1">
      <alignment horizontal="center" vertical="center"/>
      <protection locked="0"/>
    </xf>
    <xf numFmtId="0" fontId="2" fillId="0" borderId="16" xfId="0" applyFont="1" applyBorder="1" applyAlignment="1" applyProtection="1">
      <alignment vertical="center"/>
    </xf>
    <xf numFmtId="0" fontId="2" fillId="0" borderId="17" xfId="0" applyFont="1" applyBorder="1" applyAlignment="1" applyProtection="1">
      <alignment vertical="center"/>
    </xf>
    <xf numFmtId="0" fontId="2" fillId="0" borderId="18" xfId="0" applyFont="1" applyBorder="1" applyAlignment="1" applyProtection="1">
      <alignment vertical="center"/>
    </xf>
    <xf numFmtId="0" fontId="2" fillId="0" borderId="13" xfId="0" applyFont="1" applyBorder="1" applyAlignment="1" applyProtection="1">
      <alignment vertical="center"/>
    </xf>
    <xf numFmtId="0" fontId="2" fillId="0" borderId="16" xfId="0" applyFont="1" applyBorder="1" applyAlignment="1" applyProtection="1">
      <alignment horizontal="left" vertical="center"/>
    </xf>
    <xf numFmtId="0" fontId="1" fillId="0" borderId="16" xfId="0" applyFont="1" applyBorder="1" applyAlignment="1" applyProtection="1">
      <alignment vertical="center"/>
    </xf>
    <xf numFmtId="0" fontId="2" fillId="0" borderId="16" xfId="0" applyFont="1" applyFill="1" applyBorder="1" applyAlignment="1" applyProtection="1">
      <alignment vertical="center"/>
    </xf>
    <xf numFmtId="0" fontId="2" fillId="0" borderId="20" xfId="0" applyFont="1" applyBorder="1" applyAlignment="1" applyProtection="1">
      <alignment vertical="center"/>
    </xf>
    <xf numFmtId="0" fontId="2" fillId="0" borderId="19" xfId="0" applyFont="1" applyBorder="1" applyAlignment="1" applyProtection="1">
      <alignment vertical="center"/>
    </xf>
    <xf numFmtId="0" fontId="2" fillId="0" borderId="14" xfId="0" applyFont="1" applyBorder="1" applyAlignment="1" applyProtection="1">
      <alignment vertical="center"/>
    </xf>
    <xf numFmtId="0" fontId="2" fillId="0" borderId="15" xfId="0" applyFont="1" applyBorder="1" applyAlignment="1" applyProtection="1">
      <alignment vertical="center"/>
    </xf>
    <xf numFmtId="0" fontId="7" fillId="0" borderId="0" xfId="0" applyFont="1" applyBorder="1" applyAlignment="1" applyProtection="1">
      <alignment horizontal="left" vertical="center"/>
    </xf>
    <xf numFmtId="0" fontId="2" fillId="0" borderId="17" xfId="0" applyFont="1" applyBorder="1" applyAlignment="1" applyProtection="1">
      <alignment horizontal="left" vertical="center"/>
    </xf>
    <xf numFmtId="0" fontId="1" fillId="0" borderId="0" xfId="0" applyFont="1" applyBorder="1" applyAlignment="1" applyProtection="1">
      <alignment vertical="center"/>
    </xf>
    <xf numFmtId="0" fontId="1" fillId="0" borderId="17" xfId="0" applyFont="1" applyBorder="1" applyAlignment="1" applyProtection="1">
      <alignment vertical="center"/>
    </xf>
    <xf numFmtId="0" fontId="2" fillId="0" borderId="1" xfId="0" applyFont="1" applyFill="1" applyBorder="1" applyAlignment="1" applyProtection="1">
      <alignment horizontal="center" vertical="center"/>
    </xf>
    <xf numFmtId="0" fontId="2" fillId="0" borderId="0" xfId="0" applyFont="1" applyFill="1" applyBorder="1" applyAlignment="1" applyProtection="1">
      <alignment vertical="center"/>
    </xf>
    <xf numFmtId="0" fontId="8" fillId="0" borderId="1" xfId="0" quotePrefix="1" applyFont="1" applyFill="1" applyBorder="1" applyAlignment="1" applyProtection="1">
      <alignment horizontal="center" vertical="center"/>
    </xf>
    <xf numFmtId="0" fontId="2" fillId="0" borderId="17" xfId="0" applyFont="1" applyFill="1" applyBorder="1" applyAlignment="1" applyProtection="1">
      <alignment vertical="center"/>
    </xf>
    <xf numFmtId="0" fontId="2" fillId="0" borderId="1" xfId="0" applyFont="1" applyBorder="1" applyAlignment="1" applyProtection="1">
      <alignment horizontal="center" vertical="center"/>
    </xf>
    <xf numFmtId="164" fontId="2" fillId="0" borderId="1" xfId="0" quotePrefix="1" applyNumberFormat="1" applyFont="1" applyBorder="1" applyAlignment="1" applyProtection="1">
      <alignment horizontal="center" vertical="center"/>
    </xf>
    <xf numFmtId="0" fontId="2" fillId="0" borderId="0" xfId="0" applyFont="1" applyBorder="1" applyAlignment="1" applyProtection="1">
      <alignment horizontal="left" vertical="center"/>
    </xf>
    <xf numFmtId="0" fontId="2" fillId="0" borderId="19" xfId="0" applyFont="1" applyBorder="1" applyAlignment="1" applyProtection="1">
      <alignment horizontal="right" vertical="center"/>
    </xf>
    <xf numFmtId="0" fontId="2" fillId="0" borderId="14" xfId="0" applyFont="1" applyBorder="1" applyAlignment="1" applyProtection="1">
      <alignment horizontal="right" vertical="center"/>
    </xf>
    <xf numFmtId="0" fontId="6" fillId="0" borderId="16" xfId="0" applyFont="1" applyBorder="1" applyAlignment="1" applyProtection="1">
      <alignment vertical="center"/>
    </xf>
    <xf numFmtId="0" fontId="6" fillId="0" borderId="0" xfId="0" applyFont="1" applyBorder="1" applyAlignment="1" applyProtection="1">
      <alignment vertical="center"/>
    </xf>
    <xf numFmtId="0" fontId="6" fillId="0" borderId="17" xfId="0" applyFont="1" applyBorder="1" applyAlignment="1" applyProtection="1">
      <alignment vertical="center"/>
    </xf>
    <xf numFmtId="0" fontId="0" fillId="0" borderId="0" xfId="0" applyBorder="1" applyAlignment="1" applyProtection="1">
      <alignment horizontal="right" vertical="center"/>
    </xf>
    <xf numFmtId="0" fontId="0" fillId="0" borderId="16" xfId="0" applyBorder="1" applyAlignment="1" applyProtection="1">
      <alignment vertical="center"/>
    </xf>
    <xf numFmtId="0" fontId="0" fillId="0" borderId="17" xfId="0" applyBorder="1" applyAlignment="1" applyProtection="1">
      <alignment vertical="center"/>
    </xf>
    <xf numFmtId="0" fontId="2" fillId="3" borderId="1" xfId="0" applyFont="1" applyFill="1" applyBorder="1" applyAlignment="1" applyProtection="1">
      <alignment horizontal="left" vertical="center"/>
    </xf>
    <xf numFmtId="0" fontId="3" fillId="0" borderId="16" xfId="0" applyFont="1" applyBorder="1" applyAlignment="1" applyProtection="1">
      <alignment vertical="center"/>
    </xf>
    <xf numFmtId="0" fontId="3" fillId="0" borderId="17" xfId="0" applyFont="1" applyBorder="1" applyAlignment="1" applyProtection="1">
      <alignment vertical="center"/>
    </xf>
    <xf numFmtId="0" fontId="3" fillId="0" borderId="1" xfId="0" applyFont="1" applyBorder="1" applyAlignment="1" applyProtection="1">
      <alignment horizontal="center" vertical="center"/>
    </xf>
    <xf numFmtId="0" fontId="3" fillId="0" borderId="0" xfId="0" applyFont="1" applyBorder="1" applyAlignment="1" applyProtection="1">
      <alignment vertical="center"/>
    </xf>
    <xf numFmtId="0" fontId="3" fillId="0" borderId="0" xfId="0" applyFont="1" applyBorder="1" applyAlignment="1" applyProtection="1">
      <alignment horizontal="center" vertical="center"/>
    </xf>
    <xf numFmtId="0" fontId="2" fillId="3" borderId="1" xfId="0" applyFont="1" applyFill="1" applyBorder="1" applyAlignment="1" applyProtection="1">
      <alignment horizontal="center" vertical="center"/>
    </xf>
    <xf numFmtId="0" fontId="9" fillId="0" borderId="0" xfId="0" applyFont="1" applyBorder="1" applyAlignment="1" applyProtection="1">
      <alignment horizontal="center" vertical="center" wrapText="1"/>
    </xf>
    <xf numFmtId="0" fontId="9" fillId="0" borderId="0" xfId="0" applyFont="1" applyBorder="1" applyAlignment="1" applyProtection="1">
      <alignment horizontal="right" vertical="center" wrapText="1"/>
    </xf>
    <xf numFmtId="0" fontId="6" fillId="0" borderId="16" xfId="0" applyFont="1" applyFill="1" applyBorder="1" applyAlignment="1" applyProtection="1">
      <alignment vertical="center"/>
    </xf>
    <xf numFmtId="0" fontId="5" fillId="0" borderId="3" xfId="0" applyFont="1" applyFill="1" applyBorder="1" applyAlignment="1" applyProtection="1">
      <alignment horizontal="center" vertical="center"/>
    </xf>
    <xf numFmtId="0" fontId="6" fillId="0" borderId="10" xfId="0" applyFont="1" applyFill="1" applyBorder="1" applyAlignment="1" applyProtection="1">
      <alignment vertical="center"/>
    </xf>
    <xf numFmtId="0" fontId="5" fillId="0" borderId="3" xfId="0" applyFont="1" applyFill="1" applyBorder="1" applyAlignment="1" applyProtection="1">
      <alignment vertical="center"/>
    </xf>
    <xf numFmtId="0" fontId="5" fillId="0" borderId="10" xfId="0" applyFont="1" applyFill="1" applyBorder="1" applyAlignment="1" applyProtection="1">
      <alignment vertical="center"/>
    </xf>
    <xf numFmtId="0" fontId="5" fillId="0" borderId="3" xfId="0" applyFont="1" applyFill="1" applyBorder="1" applyAlignment="1" applyProtection="1">
      <alignment horizontal="right" vertical="center"/>
    </xf>
    <xf numFmtId="0" fontId="6" fillId="0" borderId="17" xfId="0" applyFont="1" applyFill="1" applyBorder="1" applyAlignment="1" applyProtection="1">
      <alignment vertical="center"/>
    </xf>
    <xf numFmtId="0" fontId="6" fillId="0" borderId="7" xfId="0" applyFont="1" applyFill="1" applyBorder="1" applyAlignment="1" applyProtection="1">
      <alignment vertical="center"/>
    </xf>
    <xf numFmtId="0" fontId="5" fillId="0" borderId="7" xfId="0" applyFont="1" applyFill="1" applyBorder="1" applyAlignment="1" applyProtection="1">
      <alignment vertical="center"/>
    </xf>
    <xf numFmtId="0" fontId="2" fillId="0" borderId="19" xfId="0" applyFont="1" applyBorder="1" applyAlignment="1" applyProtection="1">
      <alignment vertical="center" wrapText="1"/>
    </xf>
    <xf numFmtId="0" fontId="0" fillId="0" borderId="0" xfId="0" applyBorder="1" applyAlignment="1" applyProtection="1">
      <alignment horizontal="center" vertical="center"/>
    </xf>
    <xf numFmtId="164" fontId="0" fillId="0" borderId="0" xfId="0" applyNumberFormat="1" applyBorder="1" applyAlignment="1" applyProtection="1">
      <alignment horizontal="right" vertical="center"/>
    </xf>
    <xf numFmtId="164" fontId="0" fillId="0" borderId="0" xfId="0" applyNumberFormat="1" applyBorder="1" applyAlignment="1" applyProtection="1">
      <alignment vertical="center"/>
    </xf>
    <xf numFmtId="0" fontId="2" fillId="0" borderId="19" xfId="0" applyFont="1" applyBorder="1" applyAlignment="1" applyProtection="1">
      <alignment horizontal="center" vertical="center"/>
    </xf>
    <xf numFmtId="164" fontId="2" fillId="0" borderId="19" xfId="0" applyNumberFormat="1" applyFont="1" applyBorder="1" applyAlignment="1" applyProtection="1">
      <alignment horizontal="right" vertical="center"/>
    </xf>
    <xf numFmtId="164" fontId="2" fillId="0" borderId="19" xfId="0" applyNumberFormat="1" applyFont="1" applyBorder="1" applyAlignment="1" applyProtection="1">
      <alignment vertical="center"/>
    </xf>
    <xf numFmtId="0" fontId="2" fillId="0" borderId="14" xfId="0" applyFont="1" applyBorder="1" applyAlignment="1" applyProtection="1">
      <alignment horizontal="center" vertical="center"/>
    </xf>
    <xf numFmtId="164" fontId="2" fillId="0" borderId="14" xfId="0" applyNumberFormat="1" applyFont="1" applyBorder="1" applyAlignment="1" applyProtection="1">
      <alignment horizontal="right" vertical="center"/>
    </xf>
    <xf numFmtId="164" fontId="2" fillId="0" borderId="14" xfId="0" applyNumberFormat="1" applyFont="1" applyBorder="1" applyAlignment="1" applyProtection="1">
      <alignment vertical="center"/>
    </xf>
    <xf numFmtId="164" fontId="3" fillId="0" borderId="1" xfId="0" applyNumberFormat="1" applyFont="1" applyBorder="1" applyAlignment="1" applyProtection="1">
      <alignment horizontal="center" vertical="center"/>
    </xf>
    <xf numFmtId="0" fontId="2" fillId="0" borderId="0" xfId="0" applyFont="1" applyFill="1" applyBorder="1" applyAlignment="1" applyProtection="1">
      <alignment horizontal="center" vertical="center"/>
    </xf>
    <xf numFmtId="0" fontId="0" fillId="0" borderId="0" xfId="0" applyFont="1" applyBorder="1" applyAlignment="1" applyProtection="1">
      <alignment horizontal="center" vertical="center"/>
    </xf>
    <xf numFmtId="0" fontId="7" fillId="0" borderId="3" xfId="0" applyFont="1" applyFill="1" applyBorder="1" applyAlignment="1" applyProtection="1">
      <alignment vertical="center"/>
    </xf>
    <xf numFmtId="0" fontId="0" fillId="0" borderId="0" xfId="0" applyFont="1" applyBorder="1" applyAlignment="1" applyProtection="1">
      <alignment vertical="center"/>
    </xf>
    <xf numFmtId="0" fontId="13" fillId="0" borderId="0" xfId="0" applyFont="1" applyBorder="1" applyAlignment="1" applyProtection="1">
      <alignment horizontal="center" vertical="center" wrapText="1"/>
    </xf>
    <xf numFmtId="0" fontId="9" fillId="3" borderId="1" xfId="0" applyFont="1" applyFill="1" applyBorder="1" applyAlignment="1" applyProtection="1">
      <alignment horizontal="center" vertical="center"/>
    </xf>
    <xf numFmtId="0" fontId="14" fillId="0" borderId="19" xfId="0" applyFont="1" applyBorder="1" applyAlignment="1" applyProtection="1">
      <alignment vertical="center" wrapText="1"/>
    </xf>
    <xf numFmtId="0" fontId="2" fillId="0" borderId="0" xfId="0" applyFont="1" applyBorder="1" applyAlignment="1" applyProtection="1">
      <alignment vertical="center"/>
    </xf>
    <xf numFmtId="0" fontId="2" fillId="0" borderId="0" xfId="0" applyFont="1" applyBorder="1" applyAlignment="1" applyProtection="1">
      <alignment vertical="center" wrapText="1"/>
    </xf>
    <xf numFmtId="0" fontId="0" fillId="0" borderId="0" xfId="0" applyBorder="1" applyAlignment="1" applyProtection="1">
      <alignment vertical="center"/>
    </xf>
    <xf numFmtId="0" fontId="2" fillId="0" borderId="0" xfId="0" applyFont="1" applyBorder="1" applyAlignment="1" applyProtection="1">
      <alignment horizontal="right" vertical="center"/>
    </xf>
    <xf numFmtId="0" fontId="2" fillId="0" borderId="3" xfId="0" applyFont="1" applyBorder="1" applyAlignment="1" applyProtection="1">
      <alignment vertical="center"/>
    </xf>
    <xf numFmtId="0" fontId="18" fillId="0" borderId="0" xfId="0" applyFont="1" applyBorder="1" applyAlignment="1" applyProtection="1">
      <alignment vertical="center"/>
    </xf>
    <xf numFmtId="0" fontId="2" fillId="0" borderId="0" xfId="0" applyFont="1" applyBorder="1" applyProtection="1"/>
    <xf numFmtId="0" fontId="2" fillId="0" borderId="0" xfId="0" applyFont="1" applyBorder="1" applyProtection="1">
      <protection locked="0"/>
    </xf>
    <xf numFmtId="0" fontId="2" fillId="0" borderId="0" xfId="0" applyFont="1" applyBorder="1" applyAlignment="1" applyProtection="1">
      <alignment vertical="center"/>
      <protection locked="0"/>
    </xf>
    <xf numFmtId="0" fontId="0" fillId="0" borderId="0" xfId="0" applyBorder="1" applyAlignment="1" applyProtection="1">
      <alignment vertical="center"/>
      <protection locked="0"/>
    </xf>
    <xf numFmtId="0" fontId="2" fillId="0" borderId="6" xfId="0" applyFont="1" applyBorder="1" applyProtection="1"/>
    <xf numFmtId="0" fontId="2" fillId="0" borderId="7" xfId="0" applyFont="1" applyBorder="1" applyProtection="1"/>
    <xf numFmtId="0" fontId="2" fillId="0" borderId="8" xfId="0" applyFont="1" applyBorder="1" applyProtection="1"/>
    <xf numFmtId="0" fontId="2" fillId="0" borderId="26" xfId="0" applyFont="1" applyBorder="1" applyAlignment="1" applyProtection="1">
      <alignment vertical="center"/>
    </xf>
    <xf numFmtId="0" fontId="2" fillId="0" borderId="22" xfId="0" applyFont="1" applyBorder="1" applyAlignment="1" applyProtection="1">
      <alignment vertical="center"/>
    </xf>
    <xf numFmtId="0" fontId="2" fillId="0" borderId="26" xfId="0" applyFont="1" applyBorder="1" applyAlignment="1" applyProtection="1">
      <alignment horizontal="left" vertical="center"/>
    </xf>
    <xf numFmtId="0" fontId="2" fillId="0" borderId="22" xfId="0" applyFont="1" applyBorder="1" applyAlignment="1" applyProtection="1">
      <alignment horizontal="left" vertical="center"/>
    </xf>
    <xf numFmtId="0" fontId="1" fillId="0" borderId="26" xfId="0" applyFont="1" applyBorder="1" applyAlignment="1" applyProtection="1">
      <alignment vertical="center"/>
    </xf>
    <xf numFmtId="0" fontId="1" fillId="0" borderId="22" xfId="0" applyFont="1" applyBorder="1" applyAlignment="1" applyProtection="1">
      <alignment vertical="center"/>
    </xf>
    <xf numFmtId="0" fontId="2" fillId="0" borderId="26" xfId="0" applyFont="1" applyFill="1" applyBorder="1" applyAlignment="1" applyProtection="1">
      <alignment vertical="center"/>
    </xf>
    <xf numFmtId="0" fontId="2" fillId="0" borderId="22" xfId="0" applyFont="1" applyFill="1" applyBorder="1" applyAlignment="1" applyProtection="1">
      <alignment vertical="center"/>
    </xf>
    <xf numFmtId="0" fontId="0" fillId="0" borderId="26" xfId="0" applyBorder="1" applyAlignment="1" applyProtection="1">
      <alignment vertical="center"/>
    </xf>
    <xf numFmtId="0" fontId="0" fillId="0" borderId="22" xfId="0" applyBorder="1" applyAlignment="1" applyProtection="1">
      <alignment vertical="center"/>
    </xf>
    <xf numFmtId="0" fontId="2" fillId="0" borderId="9" xfId="0" applyFont="1" applyBorder="1" applyAlignment="1" applyProtection="1">
      <alignment vertical="center"/>
    </xf>
    <xf numFmtId="0" fontId="2" fillId="0" borderId="10" xfId="0" applyFont="1" applyBorder="1" applyAlignment="1" applyProtection="1">
      <alignment vertical="center" wrapText="1"/>
    </xf>
    <xf numFmtId="0" fontId="2" fillId="0" borderId="10" xfId="0" applyFont="1" applyBorder="1" applyAlignment="1" applyProtection="1">
      <alignment vertical="center"/>
    </xf>
    <xf numFmtId="0" fontId="2" fillId="0" borderId="11" xfId="0" applyFont="1" applyBorder="1" applyAlignment="1" applyProtection="1">
      <alignment vertical="center"/>
    </xf>
    <xf numFmtId="0" fontId="0" fillId="0" borderId="7" xfId="0" applyBorder="1" applyAlignment="1" applyProtection="1">
      <alignment vertical="center"/>
    </xf>
    <xf numFmtId="0" fontId="0" fillId="0" borderId="10" xfId="0" applyBorder="1" applyAlignment="1" applyProtection="1">
      <alignment horizontal="right" vertical="center"/>
    </xf>
    <xf numFmtId="0" fontId="0" fillId="0" borderId="10" xfId="0" applyBorder="1" applyAlignment="1" applyProtection="1">
      <alignment vertical="center"/>
    </xf>
    <xf numFmtId="0" fontId="9" fillId="0" borderId="14" xfId="0" applyFont="1" applyBorder="1" applyAlignment="1" applyProtection="1">
      <alignment horizontal="right" vertical="center" wrapText="1"/>
    </xf>
    <xf numFmtId="0" fontId="9" fillId="0" borderId="14" xfId="0" applyFont="1" applyBorder="1" applyAlignment="1" applyProtection="1">
      <alignment horizontal="center" vertical="center" wrapText="1"/>
    </xf>
    <xf numFmtId="0" fontId="0" fillId="0" borderId="14" xfId="0" applyBorder="1" applyAlignment="1" applyProtection="1">
      <alignment vertical="center"/>
    </xf>
    <xf numFmtId="0" fontId="0" fillId="0" borderId="19" xfId="0" applyBorder="1" applyAlignment="1" applyProtection="1">
      <alignment horizontal="right" vertical="center"/>
    </xf>
    <xf numFmtId="0" fontId="4" fillId="0" borderId="19" xfId="0" applyFont="1" applyBorder="1" applyAlignment="1" applyProtection="1"/>
    <xf numFmtId="0" fontId="0" fillId="0" borderId="19" xfId="0" applyBorder="1" applyAlignment="1" applyProtection="1">
      <alignment vertical="center"/>
    </xf>
    <xf numFmtId="0" fontId="1" fillId="0" borderId="1" xfId="0" applyFont="1" applyBorder="1" applyAlignment="1" applyProtection="1">
      <alignment vertical="center"/>
    </xf>
    <xf numFmtId="0" fontId="0" fillId="0" borderId="6" xfId="0" applyBorder="1" applyAlignment="1" applyProtection="1">
      <alignment vertical="center"/>
    </xf>
    <xf numFmtId="0" fontId="0" fillId="0" borderId="7" xfId="0" applyBorder="1" applyAlignment="1" applyProtection="1">
      <alignment horizontal="right" vertical="center"/>
    </xf>
    <xf numFmtId="0" fontId="0" fillId="0" borderId="8" xfId="0" applyBorder="1" applyAlignment="1" applyProtection="1">
      <alignment vertical="center"/>
    </xf>
    <xf numFmtId="0" fontId="6" fillId="0" borderId="26" xfId="0" applyFont="1" applyBorder="1" applyAlignment="1" applyProtection="1">
      <alignment vertical="center"/>
    </xf>
    <xf numFmtId="0" fontId="6" fillId="0" borderId="22" xfId="0" applyFont="1" applyBorder="1" applyAlignment="1" applyProtection="1">
      <alignment vertical="center"/>
    </xf>
    <xf numFmtId="0" fontId="3" fillId="0" borderId="26" xfId="0" applyFont="1" applyBorder="1" applyAlignment="1" applyProtection="1">
      <alignment vertical="center"/>
    </xf>
    <xf numFmtId="0" fontId="3" fillId="0" borderId="22" xfId="0" applyFont="1" applyBorder="1" applyAlignment="1" applyProtection="1">
      <alignment vertical="center"/>
    </xf>
    <xf numFmtId="0" fontId="0" fillId="0" borderId="9" xfId="0" applyBorder="1" applyAlignment="1" applyProtection="1">
      <alignment vertical="center"/>
    </xf>
    <xf numFmtId="0" fontId="0" fillId="0" borderId="11" xfId="0" applyBorder="1" applyAlignment="1" applyProtection="1">
      <alignment vertical="center"/>
    </xf>
    <xf numFmtId="0" fontId="0" fillId="0" borderId="13" xfId="0" applyBorder="1" applyAlignment="1" applyProtection="1">
      <alignment vertical="center"/>
    </xf>
    <xf numFmtId="0" fontId="0" fillId="0" borderId="19" xfId="0" applyBorder="1" applyAlignment="1" applyProtection="1">
      <alignment vertical="center" wrapText="1"/>
    </xf>
    <xf numFmtId="0" fontId="23" fillId="0" borderId="0" xfId="1" applyFont="1" applyBorder="1" applyAlignment="1" applyProtection="1">
      <alignment vertical="center"/>
    </xf>
    <xf numFmtId="0" fontId="18" fillId="0" borderId="22" xfId="0" applyFont="1" applyBorder="1" applyAlignment="1" applyProtection="1">
      <alignment vertical="center"/>
    </xf>
    <xf numFmtId="0" fontId="6" fillId="0" borderId="26" xfId="0" applyFont="1" applyFill="1" applyBorder="1" applyAlignment="1" applyProtection="1">
      <alignment vertical="center"/>
    </xf>
    <xf numFmtId="0" fontId="6" fillId="0" borderId="22" xfId="0" applyFont="1" applyFill="1" applyBorder="1" applyAlignment="1" applyProtection="1">
      <alignment vertical="center"/>
    </xf>
    <xf numFmtId="0" fontId="2" fillId="0" borderId="6" xfId="0" applyFont="1" applyBorder="1" applyAlignment="1" applyProtection="1">
      <alignment vertical="center"/>
    </xf>
    <xf numFmtId="0" fontId="2" fillId="0" borderId="7" xfId="0" applyFont="1" applyBorder="1" applyAlignment="1" applyProtection="1">
      <alignment vertical="center"/>
    </xf>
    <xf numFmtId="0" fontId="18" fillId="0" borderId="7" xfId="0" applyFont="1" applyBorder="1" applyAlignment="1" applyProtection="1">
      <alignment horizontal="center" vertical="center"/>
    </xf>
    <xf numFmtId="0" fontId="2" fillId="0" borderId="8" xfId="0" applyFont="1" applyBorder="1" applyAlignment="1" applyProtection="1">
      <alignment vertical="center"/>
    </xf>
    <xf numFmtId="0" fontId="20" fillId="0" borderId="9" xfId="0" applyFont="1" applyBorder="1" applyAlignment="1" applyProtection="1">
      <alignment vertical="center"/>
    </xf>
    <xf numFmtId="0" fontId="20" fillId="0" borderId="10" xfId="0" applyFont="1" applyBorder="1" applyAlignment="1" applyProtection="1">
      <alignment vertical="center"/>
    </xf>
    <xf numFmtId="0" fontId="0" fillId="0" borderId="7" xfId="0" applyFont="1" applyBorder="1" applyAlignment="1" applyProtection="1">
      <alignment horizontal="center" vertical="center"/>
    </xf>
    <xf numFmtId="0" fontId="0" fillId="0" borderId="7" xfId="0" applyBorder="1" applyAlignment="1" applyProtection="1">
      <alignment horizontal="center" vertical="center"/>
    </xf>
    <xf numFmtId="164" fontId="0" fillId="0" borderId="7" xfId="0" applyNumberFormat="1" applyBorder="1" applyAlignment="1" applyProtection="1">
      <alignment horizontal="right" vertical="center"/>
    </xf>
    <xf numFmtId="164" fontId="0" fillId="0" borderId="7" xfId="0" applyNumberFormat="1" applyBorder="1" applyAlignment="1" applyProtection="1">
      <alignment vertical="center"/>
    </xf>
    <xf numFmtId="0" fontId="0" fillId="0" borderId="26" xfId="0" applyBorder="1" applyAlignment="1" applyProtection="1">
      <alignment vertical="center"/>
      <protection locked="0"/>
    </xf>
    <xf numFmtId="0" fontId="2" fillId="0" borderId="9" xfId="0" applyFont="1" applyBorder="1" applyAlignment="1" applyProtection="1">
      <alignment vertical="center"/>
      <protection locked="0"/>
    </xf>
    <xf numFmtId="0" fontId="2" fillId="0" borderId="10" xfId="0" applyFont="1" applyBorder="1" applyAlignment="1" applyProtection="1">
      <alignment vertical="center"/>
      <protection locked="0"/>
    </xf>
    <xf numFmtId="0" fontId="2" fillId="0" borderId="10" xfId="0" applyFont="1" applyBorder="1" applyAlignment="1" applyProtection="1">
      <alignment horizontal="center" vertical="center"/>
      <protection locked="0"/>
    </xf>
    <xf numFmtId="164" fontId="2" fillId="0" borderId="10" xfId="0" applyNumberFormat="1" applyFont="1" applyBorder="1" applyAlignment="1" applyProtection="1">
      <alignment horizontal="right" vertical="center"/>
      <protection locked="0"/>
    </xf>
    <xf numFmtId="164" fontId="2" fillId="0" borderId="10" xfId="0" applyNumberFormat="1" applyFont="1" applyBorder="1" applyAlignment="1" applyProtection="1">
      <alignment vertical="center"/>
      <protection locked="0"/>
    </xf>
    <xf numFmtId="0" fontId="2" fillId="0" borderId="11" xfId="0" applyFont="1" applyBorder="1" applyAlignment="1" applyProtection="1">
      <alignment vertical="center"/>
      <protection locked="0"/>
    </xf>
    <xf numFmtId="0" fontId="2" fillId="0" borderId="7" xfId="0" applyFont="1" applyBorder="1" applyAlignment="1" applyProtection="1">
      <alignment horizontal="center" vertical="center"/>
    </xf>
    <xf numFmtId="164" fontId="2" fillId="0" borderId="7" xfId="0" applyNumberFormat="1" applyFont="1" applyBorder="1" applyAlignment="1" applyProtection="1">
      <alignment horizontal="right" vertical="center"/>
    </xf>
    <xf numFmtId="164" fontId="2" fillId="0" borderId="7" xfId="0" applyNumberFormat="1" applyFont="1" applyBorder="1" applyAlignment="1" applyProtection="1">
      <alignment vertical="center"/>
    </xf>
    <xf numFmtId="0" fontId="2" fillId="0" borderId="16" xfId="0" applyFont="1" applyBorder="1" applyAlignment="1" applyProtection="1">
      <alignment vertical="center"/>
    </xf>
    <xf numFmtId="0" fontId="2" fillId="0" borderId="17" xfId="0" applyFont="1" applyBorder="1" applyAlignment="1" applyProtection="1">
      <alignment vertical="center"/>
    </xf>
    <xf numFmtId="0" fontId="2" fillId="0" borderId="6" xfId="0" applyFont="1" applyBorder="1" applyAlignment="1" applyProtection="1">
      <alignment vertical="center"/>
      <protection locked="0"/>
    </xf>
    <xf numFmtId="0" fontId="2" fillId="0" borderId="16" xfId="0" applyFont="1" applyBorder="1" applyAlignment="1" applyProtection="1">
      <alignment vertical="center"/>
    </xf>
    <xf numFmtId="0" fontId="2" fillId="0" borderId="0" xfId="0" applyFont="1" applyBorder="1" applyAlignment="1" applyProtection="1">
      <alignment vertical="center"/>
    </xf>
    <xf numFmtId="0" fontId="2" fillId="0" borderId="17" xfId="0" applyFont="1" applyBorder="1" applyAlignment="1" applyProtection="1">
      <alignment vertical="center"/>
    </xf>
    <xf numFmtId="0" fontId="9" fillId="0" borderId="0" xfId="0" applyFont="1" applyFill="1" applyBorder="1" applyAlignment="1" applyProtection="1">
      <alignment horizontal="center" vertical="center"/>
      <protection locked="0"/>
    </xf>
    <xf numFmtId="0" fontId="9" fillId="0" borderId="0" xfId="0" applyFont="1" applyFill="1" applyBorder="1" applyAlignment="1" applyProtection="1">
      <alignment horizontal="center" vertical="center"/>
    </xf>
    <xf numFmtId="0" fontId="2" fillId="0" borderId="0" xfId="0" applyFont="1" applyBorder="1" applyAlignment="1" applyProtection="1">
      <alignment vertical="center"/>
    </xf>
    <xf numFmtId="0" fontId="2" fillId="0" borderId="16" xfId="0" applyFont="1" applyBorder="1" applyAlignment="1" applyProtection="1">
      <alignment vertical="center"/>
    </xf>
    <xf numFmtId="0" fontId="2" fillId="0" borderId="0" xfId="0" applyFont="1" applyBorder="1" applyAlignment="1" applyProtection="1">
      <alignment vertical="center"/>
    </xf>
    <xf numFmtId="0" fontId="2" fillId="0" borderId="17" xfId="0" applyFont="1" applyBorder="1" applyAlignment="1" applyProtection="1">
      <alignment vertical="center"/>
    </xf>
    <xf numFmtId="0" fontId="2" fillId="0" borderId="1" xfId="0" applyFont="1" applyFill="1" applyBorder="1" applyAlignment="1" applyProtection="1">
      <alignment vertical="center"/>
    </xf>
    <xf numFmtId="0" fontId="9" fillId="3" borderId="1" xfId="0" applyFont="1" applyFill="1" applyBorder="1" applyAlignment="1" applyProtection="1">
      <alignment horizontal="center"/>
      <protection locked="0"/>
    </xf>
    <xf numFmtId="164" fontId="2" fillId="0" borderId="1" xfId="0" applyNumberFormat="1" applyFont="1" applyFill="1" applyBorder="1" applyAlignment="1" applyProtection="1">
      <alignment horizontal="right"/>
    </xf>
    <xf numFmtId="0" fontId="2" fillId="0" borderId="26" xfId="0" applyFont="1" applyBorder="1" applyAlignment="1" applyProtection="1"/>
    <xf numFmtId="0" fontId="2" fillId="0" borderId="16" xfId="0" applyFont="1" applyBorder="1" applyAlignment="1" applyProtection="1"/>
    <xf numFmtId="0" fontId="2" fillId="0" borderId="0" xfId="0" applyFont="1" applyBorder="1" applyAlignment="1" applyProtection="1"/>
    <xf numFmtId="0" fontId="2" fillId="0" borderId="0" xfId="0" applyFont="1" applyBorder="1" applyAlignment="1" applyProtection="1">
      <alignment horizontal="center"/>
    </xf>
    <xf numFmtId="164" fontId="2" fillId="0" borderId="0" xfId="0" applyNumberFormat="1" applyFont="1" applyBorder="1" applyAlignment="1" applyProtection="1">
      <alignment horizontal="right"/>
    </xf>
    <xf numFmtId="164" fontId="2" fillId="0" borderId="0" xfId="0" applyNumberFormat="1" applyFont="1" applyBorder="1" applyAlignment="1" applyProtection="1"/>
    <xf numFmtId="164" fontId="2" fillId="0" borderId="1" xfId="0" applyNumberFormat="1" applyFont="1" applyBorder="1" applyAlignment="1" applyProtection="1">
      <alignment horizontal="right"/>
    </xf>
    <xf numFmtId="0" fontId="2" fillId="0" borderId="17" xfId="0" applyFont="1" applyBorder="1" applyAlignment="1" applyProtection="1"/>
    <xf numFmtId="0" fontId="2" fillId="0" borderId="22" xfId="0" applyFont="1" applyBorder="1" applyAlignment="1" applyProtection="1"/>
    <xf numFmtId="0" fontId="2" fillId="0" borderId="0" xfId="0" applyFont="1" applyAlignment="1" applyProtection="1">
      <protection locked="0"/>
    </xf>
    <xf numFmtId="164" fontId="2" fillId="0" borderId="12" xfId="0" applyNumberFormat="1" applyFont="1" applyBorder="1" applyAlignment="1" applyProtection="1">
      <alignment horizontal="right"/>
    </xf>
    <xf numFmtId="0" fontId="3" fillId="0" borderId="0" xfId="0" applyFont="1" applyBorder="1" applyAlignment="1" applyProtection="1"/>
    <xf numFmtId="0" fontId="3" fillId="0" borderId="26" xfId="0" applyFont="1" applyBorder="1" applyAlignment="1" applyProtection="1"/>
    <xf numFmtId="0" fontId="3" fillId="0" borderId="16" xfId="0" applyFont="1" applyBorder="1" applyAlignment="1" applyProtection="1"/>
    <xf numFmtId="0" fontId="3" fillId="0" borderId="5" xfId="0" applyFont="1" applyBorder="1" applyAlignment="1" applyProtection="1">
      <alignment horizontal="center"/>
    </xf>
    <xf numFmtId="0" fontId="3" fillId="0" borderId="0" xfId="0" applyFont="1" applyBorder="1" applyAlignment="1" applyProtection="1">
      <alignment horizontal="center"/>
    </xf>
    <xf numFmtId="164" fontId="3" fillId="0" borderId="5" xfId="0" applyNumberFormat="1" applyFont="1" applyBorder="1" applyAlignment="1" applyProtection="1">
      <alignment horizontal="center"/>
    </xf>
    <xf numFmtId="164" fontId="3" fillId="0" borderId="0" xfId="0" applyNumberFormat="1" applyFont="1" applyBorder="1" applyAlignment="1" applyProtection="1">
      <alignment horizontal="center"/>
    </xf>
    <xf numFmtId="0" fontId="3" fillId="0" borderId="17" xfId="0" applyFont="1" applyBorder="1" applyAlignment="1" applyProtection="1"/>
    <xf numFmtId="0" fontId="3" fillId="0" borderId="22" xfId="0" applyFont="1" applyBorder="1" applyAlignment="1" applyProtection="1"/>
    <xf numFmtId="0" fontId="3" fillId="0" borderId="0" xfId="0" applyFont="1" applyAlignment="1" applyProtection="1">
      <protection locked="0"/>
    </xf>
    <xf numFmtId="0" fontId="3" fillId="0" borderId="26" xfId="0" applyFont="1" applyFill="1" applyBorder="1" applyAlignment="1" applyProtection="1"/>
    <xf numFmtId="0" fontId="3" fillId="0" borderId="16" xfId="0" applyFont="1" applyFill="1" applyBorder="1" applyAlignment="1" applyProtection="1"/>
    <xf numFmtId="0" fontId="3" fillId="0" borderId="17" xfId="0" applyFont="1" applyFill="1" applyBorder="1" applyAlignment="1" applyProtection="1"/>
    <xf numFmtId="0" fontId="3" fillId="0" borderId="22" xfId="0" applyFont="1" applyFill="1" applyBorder="1" applyAlignment="1" applyProtection="1"/>
    <xf numFmtId="0" fontId="3" fillId="0" borderId="0" xfId="0" applyFont="1" applyFill="1" applyAlignment="1" applyProtection="1">
      <protection locked="0"/>
    </xf>
    <xf numFmtId="0" fontId="3" fillId="0" borderId="0" xfId="0" applyFont="1" applyFill="1" applyBorder="1" applyAlignment="1" applyProtection="1"/>
    <xf numFmtId="0" fontId="9" fillId="3" borderId="21" xfId="0" applyFont="1" applyFill="1" applyBorder="1" applyAlignment="1" applyProtection="1">
      <alignment horizontal="center"/>
      <protection locked="0"/>
    </xf>
    <xf numFmtId="0" fontId="3" fillId="0" borderId="0" xfId="0" applyFont="1" applyFill="1" applyBorder="1" applyAlignment="1" applyProtection="1">
      <alignment horizontal="center"/>
    </xf>
    <xf numFmtId="164" fontId="3" fillId="0" borderId="0" xfId="0" applyNumberFormat="1" applyFont="1" applyFill="1" applyBorder="1" applyAlignment="1" applyProtection="1">
      <alignment horizontal="center"/>
    </xf>
    <xf numFmtId="164" fontId="2" fillId="0" borderId="21" xfId="0" applyNumberFormat="1" applyFont="1" applyFill="1" applyBorder="1" applyAlignment="1" applyProtection="1">
      <alignment horizontal="right"/>
    </xf>
    <xf numFmtId="164" fontId="12" fillId="0" borderId="1" xfId="0" applyNumberFormat="1" applyFont="1" applyFill="1" applyBorder="1" applyAlignment="1" applyProtection="1">
      <alignment horizontal="right"/>
    </xf>
    <xf numFmtId="0" fontId="2" fillId="0" borderId="5" xfId="0" applyFont="1" applyFill="1" applyBorder="1" applyAlignment="1" applyProtection="1"/>
    <xf numFmtId="0" fontId="9" fillId="3" borderId="5" xfId="0" applyFont="1" applyFill="1" applyBorder="1" applyAlignment="1" applyProtection="1">
      <alignment horizontal="center"/>
      <protection locked="0"/>
    </xf>
    <xf numFmtId="164" fontId="2" fillId="0" borderId="5" xfId="0" applyNumberFormat="1" applyFont="1" applyFill="1" applyBorder="1" applyAlignment="1" applyProtection="1">
      <alignment horizontal="right"/>
    </xf>
    <xf numFmtId="0" fontId="2" fillId="0" borderId="21" xfId="0" applyFont="1" applyFill="1" applyBorder="1" applyAlignment="1" applyProtection="1">
      <alignment wrapText="1"/>
    </xf>
    <xf numFmtId="0" fontId="2" fillId="0" borderId="5" xfId="0" applyFont="1" applyFill="1" applyBorder="1" applyAlignment="1" applyProtection="1">
      <alignment wrapText="1"/>
    </xf>
    <xf numFmtId="0" fontId="2" fillId="0" borderId="0" xfId="0" applyFont="1" applyBorder="1" applyAlignment="1" applyProtection="1">
      <alignment vertical="center"/>
    </xf>
    <xf numFmtId="0" fontId="2" fillId="0" borderId="17" xfId="0" applyFont="1" applyBorder="1" applyAlignment="1" applyProtection="1">
      <alignment vertical="center"/>
    </xf>
    <xf numFmtId="0" fontId="2" fillId="0" borderId="16" xfId="0" applyFont="1" applyBorder="1" applyAlignment="1" applyProtection="1">
      <alignment vertical="center"/>
    </xf>
    <xf numFmtId="0" fontId="8" fillId="0" borderId="0" xfId="0" applyFont="1" applyBorder="1" applyAlignment="1" applyProtection="1">
      <alignment horizontal="left" vertical="top" wrapText="1"/>
      <protection locked="0"/>
    </xf>
    <xf numFmtId="0" fontId="8" fillId="0" borderId="0" xfId="0" applyFont="1" applyBorder="1" applyAlignment="1" applyProtection="1">
      <alignment horizontal="center" vertical="center" wrapText="1"/>
      <protection locked="0"/>
    </xf>
    <xf numFmtId="0" fontId="2" fillId="0" borderId="0" xfId="0" applyFont="1" applyBorder="1" applyAlignment="1" applyProtection="1">
      <alignment horizontal="left" vertical="center" wrapText="1"/>
    </xf>
    <xf numFmtId="164" fontId="2" fillId="0" borderId="5" xfId="0" applyNumberFormat="1" applyFont="1" applyBorder="1" applyAlignment="1" applyProtection="1">
      <alignment vertical="center"/>
    </xf>
    <xf numFmtId="0" fontId="28" fillId="0" borderId="0" xfId="0" applyFont="1" applyFill="1" applyBorder="1" applyAlignment="1" applyProtection="1">
      <alignment horizontal="center" vertical="center" wrapText="1"/>
    </xf>
    <xf numFmtId="0" fontId="3" fillId="0" borderId="21" xfId="0" applyFont="1" applyBorder="1" applyAlignment="1" applyProtection="1">
      <alignment horizontal="center" vertical="center"/>
    </xf>
    <xf numFmtId="0" fontId="30" fillId="0" borderId="0" xfId="0" applyFont="1" applyBorder="1" applyAlignment="1" applyProtection="1">
      <alignment horizontal="center" vertical="center" wrapText="1"/>
      <protection locked="0"/>
    </xf>
    <xf numFmtId="0" fontId="31" fillId="0" borderId="0" xfId="0" applyFont="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protection locked="0"/>
    </xf>
    <xf numFmtId="0" fontId="2" fillId="0" borderId="0" xfId="0" applyFont="1" applyFill="1" applyBorder="1" applyAlignment="1" applyProtection="1">
      <alignment horizontal="left" vertical="center" wrapText="1"/>
    </xf>
    <xf numFmtId="0" fontId="27" fillId="0" borderId="0" xfId="0" applyFont="1" applyBorder="1" applyAlignment="1" applyProtection="1">
      <alignment horizontal="center" vertical="center" wrapText="1"/>
    </xf>
    <xf numFmtId="0" fontId="9" fillId="0" borderId="0" xfId="0" applyFont="1" applyBorder="1" applyAlignment="1" applyProtection="1">
      <alignment horizontal="center" vertical="center" wrapText="1"/>
    </xf>
    <xf numFmtId="0" fontId="2" fillId="0" borderId="0" xfId="0" applyFont="1" applyBorder="1" applyAlignment="1" applyProtection="1">
      <alignment vertical="center"/>
    </xf>
    <xf numFmtId="0" fontId="2" fillId="0" borderId="0" xfId="0" applyFont="1" applyBorder="1" applyAlignment="1" applyProtection="1">
      <alignment horizontal="right" vertical="center"/>
    </xf>
    <xf numFmtId="0" fontId="2" fillId="0" borderId="1" xfId="0" applyFont="1" applyFill="1" applyBorder="1" applyAlignment="1" applyProtection="1">
      <alignment vertical="center"/>
    </xf>
    <xf numFmtId="0" fontId="2" fillId="0" borderId="1" xfId="0" applyFont="1" applyFill="1" applyBorder="1" applyAlignment="1" applyProtection="1"/>
    <xf numFmtId="0" fontId="2" fillId="0" borderId="0" xfId="0" applyFont="1" applyBorder="1" applyAlignment="1" applyProtection="1">
      <alignment vertical="center"/>
    </xf>
    <xf numFmtId="0" fontId="2" fillId="0" borderId="0" xfId="0" applyFont="1" applyBorder="1" applyAlignment="1" applyProtection="1">
      <alignment vertical="center"/>
    </xf>
    <xf numFmtId="0" fontId="2" fillId="0" borderId="17" xfId="0" applyFont="1" applyBorder="1" applyAlignment="1" applyProtection="1">
      <alignment vertical="center"/>
    </xf>
    <xf numFmtId="0" fontId="2" fillId="0" borderId="7" xfId="0" applyFont="1" applyFill="1" applyBorder="1" applyAlignment="1" applyProtection="1">
      <alignment vertical="center"/>
    </xf>
    <xf numFmtId="0" fontId="2" fillId="0" borderId="0" xfId="0" applyFont="1" applyBorder="1" applyAlignment="1" applyProtection="1">
      <alignment horizontal="right" vertical="center"/>
    </xf>
    <xf numFmtId="0" fontId="2" fillId="0" borderId="16" xfId="0" applyFont="1" applyBorder="1" applyAlignment="1" applyProtection="1">
      <alignment vertical="center"/>
    </xf>
    <xf numFmtId="0" fontId="2" fillId="0" borderId="5" xfId="0" applyFont="1" applyFill="1" applyBorder="1" applyAlignment="1" applyProtection="1">
      <alignment vertical="center"/>
    </xf>
    <xf numFmtId="0" fontId="2" fillId="0" borderId="1" xfId="0" applyFont="1" applyFill="1" applyBorder="1" applyAlignment="1" applyProtection="1">
      <alignment vertical="center"/>
    </xf>
    <xf numFmtId="164" fontId="2" fillId="0" borderId="0" xfId="0" applyNumberFormat="1" applyFont="1" applyFill="1" applyBorder="1" applyAlignment="1" applyProtection="1">
      <alignment horizontal="right" vertical="center"/>
    </xf>
    <xf numFmtId="0" fontId="2" fillId="0" borderId="5" xfId="0" applyFont="1" applyFill="1" applyBorder="1" applyAlignment="1" applyProtection="1">
      <alignment horizontal="center" vertical="center"/>
    </xf>
    <xf numFmtId="0" fontId="2" fillId="0" borderId="1" xfId="0" applyFont="1" applyFill="1" applyBorder="1" applyAlignment="1" applyProtection="1">
      <alignment vertical="center"/>
    </xf>
    <xf numFmtId="0" fontId="2" fillId="0" borderId="17" xfId="0" applyFont="1" applyBorder="1" applyAlignment="1" applyProtection="1">
      <alignment vertical="center"/>
    </xf>
    <xf numFmtId="0" fontId="2" fillId="0" borderId="16" xfId="0" applyFont="1" applyBorder="1" applyAlignment="1" applyProtection="1">
      <alignment vertical="center"/>
    </xf>
    <xf numFmtId="0" fontId="2" fillId="0" borderId="16" xfId="0" applyFont="1" applyBorder="1" applyAlignment="1" applyProtection="1">
      <alignment vertical="center"/>
    </xf>
    <xf numFmtId="0" fontId="2" fillId="0" borderId="17" xfId="0" applyFont="1" applyBorder="1" applyAlignment="1" applyProtection="1">
      <alignment vertical="center"/>
    </xf>
    <xf numFmtId="0" fontId="2" fillId="0" borderId="0" xfId="0" applyFont="1" applyFill="1" applyBorder="1" applyAlignment="1" applyProtection="1">
      <alignment vertical="center"/>
      <protection locked="0"/>
    </xf>
    <xf numFmtId="0" fontId="2" fillId="0" borderId="29" xfId="0" applyFont="1" applyFill="1" applyBorder="1" applyAlignment="1" applyProtection="1">
      <alignment vertical="center"/>
      <protection locked="0"/>
    </xf>
    <xf numFmtId="0" fontId="2" fillId="0" borderId="0" xfId="0" applyFont="1" applyBorder="1" applyAlignment="1" applyProtection="1">
      <alignment vertical="center"/>
    </xf>
    <xf numFmtId="0" fontId="2" fillId="0" borderId="27" xfId="0" applyFont="1" applyBorder="1" applyAlignment="1" applyProtection="1">
      <alignment vertical="center"/>
    </xf>
    <xf numFmtId="0" fontId="2" fillId="0" borderId="17" xfId="0" applyFont="1" applyBorder="1" applyAlignment="1" applyProtection="1">
      <alignment vertical="center"/>
    </xf>
    <xf numFmtId="0" fontId="2" fillId="0" borderId="16" xfId="0" applyFont="1" applyBorder="1" applyAlignment="1" applyProtection="1">
      <alignment vertical="center"/>
    </xf>
    <xf numFmtId="164" fontId="3" fillId="0" borderId="33" xfId="0" applyNumberFormat="1" applyFont="1" applyBorder="1" applyAlignment="1" applyProtection="1">
      <alignment vertical="center"/>
    </xf>
    <xf numFmtId="164" fontId="9" fillId="0" borderId="34" xfId="0" applyNumberFormat="1" applyFont="1" applyBorder="1" applyAlignment="1" applyProtection="1">
      <alignment vertical="center"/>
    </xf>
    <xf numFmtId="164" fontId="3" fillId="0" borderId="34" xfId="0" applyNumberFormat="1" applyFont="1" applyBorder="1" applyAlignment="1" applyProtection="1">
      <alignment vertical="center"/>
    </xf>
    <xf numFmtId="164" fontId="2" fillId="0" borderId="34" xfId="0" applyNumberFormat="1" applyFont="1" applyBorder="1" applyAlignment="1" applyProtection="1">
      <alignment vertical="center"/>
    </xf>
    <xf numFmtId="0" fontId="37" fillId="7" borderId="32" xfId="0" applyFont="1" applyFill="1" applyBorder="1" applyAlignment="1" applyProtection="1">
      <alignment horizontal="center" vertical="center"/>
    </xf>
    <xf numFmtId="0" fontId="13" fillId="0" borderId="36" xfId="0" applyFont="1" applyBorder="1" applyAlignment="1" applyProtection="1">
      <alignment horizontal="center" vertical="center" wrapText="1"/>
    </xf>
    <xf numFmtId="0" fontId="2" fillId="0" borderId="37" xfId="0" applyFont="1" applyBorder="1" applyAlignment="1" applyProtection="1">
      <alignment vertical="center"/>
    </xf>
    <xf numFmtId="0" fontId="9" fillId="3" borderId="5" xfId="0" applyFont="1" applyFill="1" applyBorder="1" applyAlignment="1" applyProtection="1">
      <alignment horizontal="center" vertical="center"/>
      <protection locked="0"/>
    </xf>
    <xf numFmtId="0" fontId="2" fillId="0" borderId="0" xfId="0" applyFont="1" applyBorder="1" applyAlignment="1" applyProtection="1">
      <alignment vertical="center"/>
    </xf>
    <xf numFmtId="0" fontId="2" fillId="0" borderId="13" xfId="0" applyFont="1" applyBorder="1" applyAlignment="1" applyProtection="1">
      <alignment vertical="center"/>
    </xf>
    <xf numFmtId="0" fontId="2" fillId="0" borderId="14" xfId="0" applyFont="1" applyBorder="1" applyAlignment="1" applyProtection="1">
      <alignment vertical="center"/>
    </xf>
    <xf numFmtId="0" fontId="2" fillId="0" borderId="15" xfId="0" applyFont="1" applyBorder="1" applyAlignment="1" applyProtection="1">
      <alignment vertical="center"/>
    </xf>
    <xf numFmtId="0" fontId="2" fillId="0" borderId="19" xfId="0" applyFont="1" applyBorder="1" applyAlignment="1" applyProtection="1">
      <alignment vertical="center"/>
    </xf>
    <xf numFmtId="0" fontId="2" fillId="0" borderId="16" xfId="0" applyFont="1" applyBorder="1" applyAlignment="1" applyProtection="1">
      <alignment vertical="center"/>
    </xf>
    <xf numFmtId="0" fontId="2" fillId="0" borderId="17" xfId="0" applyFont="1" applyBorder="1" applyAlignment="1" applyProtection="1">
      <alignment vertical="center"/>
    </xf>
    <xf numFmtId="0" fontId="18" fillId="0" borderId="0" xfId="0" applyFont="1" applyBorder="1" applyAlignment="1" applyProtection="1">
      <alignment vertical="center"/>
    </xf>
    <xf numFmtId="0" fontId="0" fillId="0" borderId="13" xfId="0" applyBorder="1" applyAlignment="1" applyProtection="1">
      <alignment vertical="center"/>
    </xf>
    <xf numFmtId="0" fontId="0" fillId="0" borderId="14" xfId="0" applyBorder="1" applyAlignment="1" applyProtection="1">
      <alignment vertical="center"/>
    </xf>
    <xf numFmtId="0" fontId="0" fillId="0" borderId="19" xfId="0" applyBorder="1" applyAlignment="1" applyProtection="1">
      <alignment vertical="center" wrapText="1"/>
    </xf>
    <xf numFmtId="0" fontId="2" fillId="0" borderId="3" xfId="0" applyFont="1" applyBorder="1" applyAlignment="1" applyProtection="1">
      <alignment vertical="center"/>
    </xf>
    <xf numFmtId="0" fontId="2" fillId="0" borderId="4" xfId="0" applyFont="1" applyBorder="1" applyAlignment="1" applyProtection="1">
      <alignment vertical="center"/>
    </xf>
    <xf numFmtId="0" fontId="0" fillId="0" borderId="0" xfId="0"/>
    <xf numFmtId="0" fontId="12" fillId="0" borderId="1" xfId="0" applyFont="1" applyFill="1" applyBorder="1" applyAlignment="1" applyProtection="1"/>
    <xf numFmtId="0" fontId="2" fillId="0" borderId="2" xfId="0" applyFont="1" applyBorder="1" applyAlignment="1" applyProtection="1">
      <alignment vertical="center" wrapText="1"/>
    </xf>
    <xf numFmtId="0" fontId="0" fillId="0" borderId="26" xfId="0" applyBorder="1" applyAlignment="1" applyProtection="1">
      <alignment vertical="center"/>
    </xf>
    <xf numFmtId="0" fontId="0" fillId="0" borderId="0" xfId="0" applyBorder="1" applyAlignment="1" applyProtection="1">
      <alignment vertical="center"/>
    </xf>
    <xf numFmtId="0" fontId="2" fillId="0" borderId="0" xfId="0" applyFont="1" applyBorder="1" applyAlignment="1" applyProtection="1">
      <alignment vertical="center"/>
    </xf>
    <xf numFmtId="0" fontId="3" fillId="0" borderId="0" xfId="0" applyFont="1" applyBorder="1" applyAlignment="1" applyProtection="1">
      <alignment vertical="center"/>
    </xf>
    <xf numFmtId="0" fontId="0" fillId="0" borderId="13" xfId="0" applyBorder="1" applyAlignment="1" applyProtection="1">
      <alignment vertical="center"/>
    </xf>
    <xf numFmtId="0" fontId="0" fillId="0" borderId="14" xfId="0" applyBorder="1" applyAlignment="1" applyProtection="1">
      <alignment vertical="center"/>
    </xf>
    <xf numFmtId="0" fontId="0" fillId="0" borderId="19" xfId="0" applyBorder="1" applyAlignment="1" applyProtection="1">
      <alignment vertical="center" wrapText="1"/>
    </xf>
    <xf numFmtId="0" fontId="2" fillId="0" borderId="17" xfId="0" applyFont="1" applyBorder="1" applyAlignment="1" applyProtection="1">
      <alignment vertical="center"/>
    </xf>
    <xf numFmtId="0" fontId="2" fillId="0" borderId="14" xfId="0" applyFont="1" applyBorder="1" applyAlignment="1" applyProtection="1">
      <alignment vertical="center"/>
    </xf>
    <xf numFmtId="0" fontId="2" fillId="0" borderId="15" xfId="0" applyFont="1" applyBorder="1" applyAlignment="1" applyProtection="1">
      <alignment vertical="center"/>
    </xf>
    <xf numFmtId="0" fontId="2" fillId="0" borderId="19" xfId="0" applyFont="1" applyBorder="1" applyAlignment="1" applyProtection="1">
      <alignment vertical="center"/>
    </xf>
    <xf numFmtId="0" fontId="2" fillId="0" borderId="16" xfId="0" applyFont="1" applyBorder="1" applyAlignment="1" applyProtection="1">
      <alignment vertical="center"/>
    </xf>
    <xf numFmtId="0" fontId="0" fillId="0" borderId="0" xfId="0"/>
    <xf numFmtId="0" fontId="0" fillId="0" borderId="26" xfId="0" applyBorder="1" applyAlignment="1" applyProtection="1">
      <alignment vertical="center"/>
    </xf>
    <xf numFmtId="0" fontId="0" fillId="0" borderId="0" xfId="0" applyBorder="1" applyAlignment="1" applyProtection="1">
      <alignment vertical="center"/>
    </xf>
    <xf numFmtId="0" fontId="0" fillId="0" borderId="22" xfId="0" applyBorder="1" applyAlignment="1" applyProtection="1">
      <alignment vertical="center"/>
    </xf>
    <xf numFmtId="0" fontId="9" fillId="3" borderId="21" xfId="0" applyFont="1" applyFill="1" applyBorder="1" applyAlignment="1" applyProtection="1">
      <alignment horizontal="center" vertical="center"/>
      <protection locked="0"/>
    </xf>
    <xf numFmtId="0" fontId="2" fillId="0" borderId="1" xfId="0" applyFont="1" applyFill="1" applyBorder="1" applyAlignment="1" applyProtection="1">
      <alignment vertical="center" wrapText="1"/>
    </xf>
    <xf numFmtId="0" fontId="0" fillId="0" borderId="22" xfId="0" applyBorder="1" applyAlignment="1"/>
    <xf numFmtId="0" fontId="0" fillId="0" borderId="0" xfId="0" applyBorder="1" applyAlignment="1"/>
    <xf numFmtId="0" fontId="3" fillId="0" borderId="5" xfId="0" applyFont="1" applyBorder="1" applyAlignment="1" applyProtection="1">
      <alignment horizontal="center" vertical="center"/>
    </xf>
    <xf numFmtId="164" fontId="3" fillId="0" borderId="5" xfId="0" applyNumberFormat="1" applyFont="1" applyBorder="1" applyAlignment="1" applyProtection="1">
      <alignment horizontal="center" vertical="center"/>
    </xf>
    <xf numFmtId="0" fontId="3" fillId="0" borderId="26" xfId="0" applyFont="1" applyFill="1" applyBorder="1" applyAlignment="1" applyProtection="1">
      <alignment vertical="center"/>
    </xf>
    <xf numFmtId="0" fontId="3" fillId="0" borderId="16" xfId="0" applyFont="1" applyFill="1" applyBorder="1" applyAlignment="1" applyProtection="1">
      <alignment vertical="center"/>
    </xf>
    <xf numFmtId="0" fontId="2" fillId="0" borderId="1" xfId="0" quotePrefix="1" applyNumberFormat="1" applyFont="1" applyFill="1" applyBorder="1" applyAlignment="1" applyProtection="1">
      <alignment horizontal="center" vertical="center"/>
    </xf>
    <xf numFmtId="0" fontId="2" fillId="0" borderId="1" xfId="0" applyFont="1" applyFill="1" applyBorder="1" applyAlignment="1" applyProtection="1">
      <alignment vertical="center"/>
      <protection locked="0"/>
    </xf>
    <xf numFmtId="164" fontId="2" fillId="0" borderId="21" xfId="0" applyNumberFormat="1" applyFont="1" applyFill="1" applyBorder="1" applyAlignment="1" applyProtection="1">
      <alignment horizontal="right" vertical="center"/>
    </xf>
    <xf numFmtId="164" fontId="3" fillId="0" borderId="0" xfId="0" applyNumberFormat="1" applyFont="1" applyFill="1" applyBorder="1" applyAlignment="1" applyProtection="1">
      <alignment horizontal="center" vertical="center"/>
    </xf>
    <xf numFmtId="0" fontId="3" fillId="0" borderId="17" xfId="0" applyFont="1" applyFill="1" applyBorder="1" applyAlignment="1" applyProtection="1">
      <alignment vertical="center"/>
    </xf>
    <xf numFmtId="0" fontId="3" fillId="0" borderId="22" xfId="0" applyFont="1" applyFill="1" applyBorder="1" applyAlignment="1" applyProtection="1">
      <alignment vertical="center"/>
    </xf>
    <xf numFmtId="0" fontId="3" fillId="0" borderId="0" xfId="0" applyFont="1" applyFill="1" applyAlignment="1" applyProtection="1">
      <alignment vertical="center"/>
      <protection locked="0"/>
    </xf>
    <xf numFmtId="16" fontId="2" fillId="0" borderId="1" xfId="0" quotePrefix="1" applyNumberFormat="1" applyFont="1" applyFill="1" applyBorder="1" applyAlignment="1" applyProtection="1">
      <alignment horizontal="center" vertical="center"/>
    </xf>
    <xf numFmtId="0" fontId="2" fillId="0" borderId="1" xfId="0" applyNumberFormat="1" applyFont="1" applyFill="1" applyBorder="1" applyAlignment="1" applyProtection="1">
      <alignment horizontal="center" vertical="center"/>
    </xf>
    <xf numFmtId="0" fontId="2" fillId="0" borderId="11" xfId="0" applyFont="1" applyFill="1" applyBorder="1" applyAlignment="1" applyProtection="1">
      <alignment vertical="center"/>
      <protection locked="0"/>
    </xf>
    <xf numFmtId="0" fontId="2" fillId="0" borderId="21" xfId="0" applyFont="1" applyFill="1" applyBorder="1" applyAlignment="1" applyProtection="1">
      <alignment vertical="center"/>
      <protection locked="0"/>
    </xf>
    <xf numFmtId="164" fontId="2" fillId="0" borderId="5" xfId="0" applyNumberFormat="1" applyFont="1" applyFill="1" applyBorder="1" applyAlignment="1" applyProtection="1">
      <alignment horizontal="right" vertical="center"/>
    </xf>
    <xf numFmtId="0" fontId="21" fillId="0" borderId="14" xfId="0" applyFont="1" applyBorder="1" applyAlignment="1" applyProtection="1">
      <alignment wrapText="1"/>
    </xf>
    <xf numFmtId="0" fontId="21" fillId="0" borderId="19" xfId="0" applyFont="1" applyBorder="1" applyAlignment="1" applyProtection="1">
      <alignment wrapText="1"/>
    </xf>
    <xf numFmtId="0" fontId="2" fillId="0" borderId="17" xfId="0" applyFont="1" applyBorder="1" applyAlignment="1" applyProtection="1">
      <alignment vertical="center"/>
    </xf>
    <xf numFmtId="0" fontId="2" fillId="0" borderId="16" xfId="0" applyFont="1" applyBorder="1" applyAlignment="1" applyProtection="1">
      <alignment vertical="center"/>
    </xf>
    <xf numFmtId="0" fontId="12" fillId="9" borderId="1" xfId="0" applyFont="1" applyFill="1" applyBorder="1" applyAlignment="1" applyProtection="1"/>
    <xf numFmtId="0" fontId="3" fillId="9" borderId="0" xfId="0" applyFont="1" applyFill="1" applyBorder="1" applyAlignment="1" applyProtection="1"/>
    <xf numFmtId="0" fontId="3" fillId="9" borderId="0" xfId="0" applyFont="1" applyFill="1" applyBorder="1" applyAlignment="1" applyProtection="1">
      <alignment horizontal="center"/>
    </xf>
    <xf numFmtId="164" fontId="3" fillId="9" borderId="0" xfId="0" applyNumberFormat="1" applyFont="1" applyFill="1" applyBorder="1" applyAlignment="1" applyProtection="1">
      <alignment horizontal="center"/>
    </xf>
    <xf numFmtId="164" fontId="2" fillId="9" borderId="1" xfId="0" applyNumberFormat="1" applyFont="1" applyFill="1" applyBorder="1" applyAlignment="1" applyProtection="1">
      <alignment horizontal="right"/>
    </xf>
    <xf numFmtId="164" fontId="2" fillId="9" borderId="5" xfId="0" applyNumberFormat="1" applyFont="1" applyFill="1" applyBorder="1" applyAlignment="1" applyProtection="1">
      <alignment horizontal="right"/>
    </xf>
    <xf numFmtId="0" fontId="2" fillId="9" borderId="1" xfId="0" applyFont="1" applyFill="1" applyBorder="1" applyAlignment="1" applyProtection="1">
      <alignment wrapText="1"/>
    </xf>
    <xf numFmtId="0" fontId="8" fillId="9" borderId="1" xfId="0" applyFont="1" applyFill="1" applyBorder="1" applyAlignment="1" applyProtection="1"/>
    <xf numFmtId="0" fontId="36" fillId="9" borderId="0" xfId="0" applyFont="1" applyFill="1" applyBorder="1" applyAlignment="1" applyProtection="1"/>
    <xf numFmtId="0" fontId="36" fillId="9" borderId="0" xfId="0" applyFont="1" applyFill="1" applyBorder="1" applyAlignment="1" applyProtection="1">
      <alignment horizontal="center"/>
    </xf>
    <xf numFmtId="164" fontId="8" fillId="9" borderId="1" xfId="0" applyNumberFormat="1" applyFont="1" applyFill="1" applyBorder="1" applyAlignment="1" applyProtection="1">
      <alignment horizontal="right"/>
    </xf>
    <xf numFmtId="164" fontId="36" fillId="9" borderId="0" xfId="0" applyNumberFormat="1" applyFont="1" applyFill="1" applyBorder="1" applyAlignment="1" applyProtection="1">
      <alignment horizontal="center"/>
    </xf>
    <xf numFmtId="0" fontId="3" fillId="9" borderId="0" xfId="0" applyFont="1" applyFill="1" applyBorder="1" applyAlignment="1" applyProtection="1">
      <protection locked="0"/>
    </xf>
    <xf numFmtId="0" fontId="2" fillId="0" borderId="1" xfId="0" applyFont="1" applyFill="1" applyBorder="1" applyAlignment="1" applyProtection="1">
      <alignment vertical="center"/>
    </xf>
    <xf numFmtId="10" fontId="0" fillId="0" borderId="0" xfId="2" applyNumberFormat="1" applyFont="1" applyAlignment="1" applyProtection="1">
      <alignment vertical="center"/>
      <protection locked="0"/>
    </xf>
    <xf numFmtId="10" fontId="18" fillId="0" borderId="0" xfId="2" applyNumberFormat="1" applyFont="1" applyBorder="1" applyAlignment="1" applyProtection="1">
      <alignment vertical="center"/>
    </xf>
    <xf numFmtId="10" fontId="2" fillId="0" borderId="0" xfId="2" applyNumberFormat="1" applyFont="1" applyAlignment="1" applyProtection="1">
      <alignment vertical="center"/>
      <protection locked="0"/>
    </xf>
    <xf numFmtId="10" fontId="6" fillId="0" borderId="0" xfId="2" applyNumberFormat="1" applyFont="1" applyAlignment="1" applyProtection="1">
      <alignment vertical="center"/>
      <protection locked="0"/>
    </xf>
    <xf numFmtId="10" fontId="6" fillId="0" borderId="0" xfId="2" applyNumberFormat="1" applyFont="1" applyFill="1" applyAlignment="1" applyProtection="1">
      <alignment vertical="center"/>
      <protection locked="0"/>
    </xf>
    <xf numFmtId="10" fontId="3" fillId="0" borderId="0" xfId="2" applyNumberFormat="1" applyFont="1" applyAlignment="1" applyProtection="1">
      <protection locked="0"/>
    </xf>
    <xf numFmtId="10" fontId="3" fillId="0" borderId="0" xfId="2" applyNumberFormat="1" applyFont="1" applyFill="1" applyAlignment="1" applyProtection="1">
      <protection locked="0"/>
    </xf>
    <xf numFmtId="10" fontId="2" fillId="0" borderId="0" xfId="2" applyNumberFormat="1" applyFont="1" applyAlignment="1" applyProtection="1">
      <protection locked="0"/>
    </xf>
    <xf numFmtId="165" fontId="0" fillId="0" borderId="0" xfId="0" applyNumberFormat="1" applyAlignment="1" applyProtection="1">
      <alignment vertical="center"/>
      <protection locked="0"/>
    </xf>
    <xf numFmtId="165" fontId="2" fillId="0" borderId="0" xfId="0" applyNumberFormat="1" applyFont="1" applyAlignment="1" applyProtection="1">
      <alignment vertical="center"/>
      <protection locked="0"/>
    </xf>
    <xf numFmtId="165" fontId="2" fillId="0" borderId="1" xfId="0" applyNumberFormat="1" applyFont="1" applyFill="1" applyBorder="1" applyAlignment="1" applyProtection="1">
      <alignment horizontal="right" vertical="center"/>
    </xf>
    <xf numFmtId="0" fontId="3" fillId="0" borderId="0" xfId="0" applyFont="1" applyAlignment="1" applyProtection="1">
      <alignment horizontal="center"/>
      <protection locked="0"/>
    </xf>
    <xf numFmtId="0" fontId="3" fillId="0" borderId="0" xfId="0" applyFont="1" applyFill="1" applyAlignment="1" applyProtection="1">
      <alignment horizontal="center"/>
      <protection locked="0"/>
    </xf>
    <xf numFmtId="165" fontId="12" fillId="0" borderId="1" xfId="0" applyNumberFormat="1" applyFont="1" applyFill="1" applyBorder="1" applyAlignment="1" applyProtection="1">
      <alignment horizontal="right"/>
    </xf>
    <xf numFmtId="165" fontId="12" fillId="0" borderId="5" xfId="0" applyNumberFormat="1" applyFont="1" applyFill="1" applyBorder="1" applyAlignment="1" applyProtection="1">
      <alignment horizontal="right"/>
    </xf>
    <xf numFmtId="165" fontId="12" fillId="9" borderId="5" xfId="0" applyNumberFormat="1" applyFont="1" applyFill="1" applyBorder="1" applyAlignment="1" applyProtection="1">
      <alignment horizontal="right"/>
    </xf>
    <xf numFmtId="165" fontId="12" fillId="0" borderId="21" xfId="0" applyNumberFormat="1" applyFont="1" applyFill="1" applyBorder="1" applyAlignment="1" applyProtection="1">
      <alignment horizontal="right"/>
    </xf>
    <xf numFmtId="165" fontId="12" fillId="9" borderId="1" xfId="0" applyNumberFormat="1" applyFont="1" applyFill="1" applyBorder="1" applyAlignment="1" applyProtection="1">
      <alignment horizontal="right"/>
    </xf>
    <xf numFmtId="165" fontId="2" fillId="0" borderId="1" xfId="0" applyNumberFormat="1" applyFont="1" applyBorder="1" applyAlignment="1" applyProtection="1">
      <alignment horizontal="right" vertical="center"/>
    </xf>
    <xf numFmtId="165" fontId="2" fillId="0" borderId="21" xfId="0" applyNumberFormat="1" applyFont="1" applyFill="1" applyBorder="1" applyAlignment="1" applyProtection="1">
      <alignment horizontal="right" vertical="center"/>
    </xf>
    <xf numFmtId="165" fontId="2" fillId="0" borderId="5" xfId="0" applyNumberFormat="1" applyFont="1" applyFill="1" applyBorder="1" applyAlignment="1" applyProtection="1">
      <alignment horizontal="right" vertical="center"/>
    </xf>
    <xf numFmtId="0" fontId="2" fillId="0" borderId="0" xfId="0" applyFont="1" applyBorder="1" applyAlignment="1" applyProtection="1">
      <alignment vertical="center"/>
    </xf>
    <xf numFmtId="0" fontId="2" fillId="0" borderId="7" xfId="0" applyFont="1" applyFill="1" applyBorder="1" applyAlignment="1" applyProtection="1">
      <alignment vertical="center"/>
    </xf>
    <xf numFmtId="0" fontId="3" fillId="0" borderId="0" xfId="0" applyFont="1" applyBorder="1" applyAlignment="1" applyProtection="1">
      <alignment vertical="center"/>
    </xf>
    <xf numFmtId="0" fontId="2" fillId="0" borderId="0" xfId="0" applyFont="1" applyBorder="1" applyAlignment="1" applyProtection="1">
      <alignment horizontal="right" vertical="center"/>
    </xf>
    <xf numFmtId="0" fontId="3" fillId="0" borderId="1" xfId="0" applyFont="1" applyBorder="1" applyAlignment="1" applyProtection="1">
      <alignment vertical="center"/>
    </xf>
    <xf numFmtId="0" fontId="3" fillId="0" borderId="3" xfId="0" applyFont="1" applyBorder="1" applyAlignment="1" applyProtection="1">
      <alignment vertical="center"/>
    </xf>
    <xf numFmtId="0" fontId="2" fillId="0" borderId="5" xfId="0" applyFont="1" applyFill="1" applyBorder="1" applyAlignment="1" applyProtection="1">
      <alignment vertical="center"/>
    </xf>
    <xf numFmtId="0" fontId="2" fillId="0" borderId="1" xfId="0" applyFont="1" applyFill="1" applyBorder="1" applyAlignment="1" applyProtection="1">
      <alignment vertical="center"/>
    </xf>
    <xf numFmtId="0" fontId="2" fillId="0" borderId="0" xfId="0" applyFont="1" applyBorder="1" applyAlignment="1" applyProtection="1">
      <alignment vertical="center"/>
    </xf>
    <xf numFmtId="0" fontId="3" fillId="0" borderId="0" xfId="0" applyFont="1" applyBorder="1" applyAlignment="1" applyProtection="1">
      <alignment vertical="center"/>
    </xf>
    <xf numFmtId="0" fontId="2" fillId="0" borderId="0" xfId="0" applyFont="1" applyBorder="1" applyAlignment="1" applyProtection="1">
      <alignment horizontal="right" vertical="center"/>
    </xf>
    <xf numFmtId="0" fontId="2" fillId="0" borderId="17" xfId="0" applyFont="1" applyBorder="1" applyAlignment="1" applyProtection="1">
      <alignment vertical="center"/>
    </xf>
    <xf numFmtId="0" fontId="2" fillId="0" borderId="16" xfId="0" applyFont="1" applyBorder="1" applyAlignment="1" applyProtection="1">
      <alignment vertical="center"/>
    </xf>
    <xf numFmtId="0" fontId="3" fillId="0" borderId="1" xfId="0" applyFont="1" applyBorder="1" applyAlignment="1" applyProtection="1">
      <alignment vertical="center"/>
    </xf>
    <xf numFmtId="0" fontId="2" fillId="0" borderId="1" xfId="0" applyFont="1" applyBorder="1" applyAlignment="1" applyProtection="1">
      <alignment vertical="center"/>
    </xf>
    <xf numFmtId="0" fontId="0" fillId="0" borderId="26" xfId="0" applyBorder="1" applyAlignment="1" applyProtection="1">
      <alignment vertical="center"/>
    </xf>
    <xf numFmtId="0" fontId="0" fillId="0" borderId="0" xfId="0" applyBorder="1" applyAlignment="1" applyProtection="1">
      <alignment vertical="center"/>
    </xf>
    <xf numFmtId="0" fontId="0" fillId="0" borderId="22" xfId="0" applyBorder="1" applyAlignment="1" applyProtection="1">
      <alignment vertical="center"/>
    </xf>
    <xf numFmtId="0" fontId="2" fillId="0" borderId="21" xfId="0" applyFont="1" applyFill="1" applyBorder="1" applyAlignment="1" applyProtection="1">
      <alignment vertical="center"/>
    </xf>
    <xf numFmtId="0" fontId="2" fillId="0" borderId="0" xfId="0" applyFont="1" applyBorder="1" applyAlignment="1" applyProtection="1">
      <alignment vertical="center"/>
    </xf>
    <xf numFmtId="0" fontId="2" fillId="0" borderId="13" xfId="0" applyFont="1" applyBorder="1" applyAlignment="1" applyProtection="1">
      <alignment vertical="center"/>
    </xf>
    <xf numFmtId="0" fontId="2" fillId="0" borderId="14" xfId="0" applyFont="1" applyBorder="1" applyAlignment="1" applyProtection="1">
      <alignment vertical="center"/>
    </xf>
    <xf numFmtId="0" fontId="2" fillId="0" borderId="15" xfId="0" applyFont="1" applyBorder="1" applyAlignment="1" applyProtection="1">
      <alignment vertical="center"/>
    </xf>
    <xf numFmtId="0" fontId="2" fillId="0" borderId="19" xfId="0" applyFont="1" applyBorder="1" applyAlignment="1" applyProtection="1">
      <alignment vertical="center"/>
    </xf>
    <xf numFmtId="0" fontId="2" fillId="0" borderId="16" xfId="0" applyFont="1" applyBorder="1" applyAlignment="1" applyProtection="1">
      <alignment vertical="center"/>
    </xf>
    <xf numFmtId="0" fontId="2" fillId="0" borderId="17" xfId="0" applyFont="1" applyBorder="1" applyAlignment="1" applyProtection="1">
      <alignment vertical="center"/>
    </xf>
    <xf numFmtId="0" fontId="18" fillId="0" borderId="0" xfId="0" applyFont="1" applyBorder="1" applyAlignment="1" applyProtection="1">
      <alignment vertical="center"/>
    </xf>
    <xf numFmtId="0" fontId="3" fillId="0" borderId="0" xfId="0" applyFont="1" applyBorder="1" applyAlignment="1" applyProtection="1">
      <alignment vertical="center"/>
    </xf>
    <xf numFmtId="0" fontId="2" fillId="0" borderId="28" xfId="0" applyFont="1" applyBorder="1" applyAlignment="1" applyProtection="1">
      <alignment vertical="center"/>
    </xf>
    <xf numFmtId="0" fontId="0" fillId="0" borderId="13" xfId="0" applyBorder="1" applyAlignment="1" applyProtection="1">
      <alignment vertical="center"/>
    </xf>
    <xf numFmtId="0" fontId="0" fillId="0" borderId="14" xfId="0" applyBorder="1" applyAlignment="1" applyProtection="1">
      <alignment vertical="center"/>
    </xf>
    <xf numFmtId="0" fontId="0" fillId="0" borderId="19" xfId="0" applyBorder="1" applyAlignment="1" applyProtection="1">
      <alignment vertical="center" wrapText="1"/>
    </xf>
    <xf numFmtId="0" fontId="3" fillId="0" borderId="1" xfId="0" applyFont="1" applyBorder="1" applyAlignment="1" applyProtection="1">
      <alignment vertical="center"/>
    </xf>
    <xf numFmtId="0" fontId="12" fillId="0" borderId="1" xfId="0" applyFont="1" applyFill="1" applyBorder="1" applyAlignment="1" applyProtection="1"/>
    <xf numFmtId="0" fontId="12" fillId="9" borderId="1" xfId="0" applyFont="1" applyFill="1" applyBorder="1" applyAlignment="1" applyProtection="1">
      <protection locked="0"/>
    </xf>
    <xf numFmtId="0" fontId="2" fillId="0" borderId="1" xfId="0" applyFont="1" applyFill="1" applyBorder="1" applyAlignment="1" applyProtection="1">
      <alignment wrapText="1"/>
    </xf>
    <xf numFmtId="0" fontId="12" fillId="9" borderId="1" xfId="0" applyFont="1" applyFill="1" applyBorder="1" applyAlignment="1" applyProtection="1"/>
    <xf numFmtId="0" fontId="3" fillId="0" borderId="10" xfId="0" applyFont="1" applyBorder="1" applyAlignment="1" applyProtection="1">
      <alignment vertical="center"/>
    </xf>
    <xf numFmtId="0" fontId="0" fillId="0" borderId="26" xfId="0" applyBorder="1" applyAlignment="1" applyProtection="1">
      <alignment vertical="center"/>
    </xf>
    <xf numFmtId="0" fontId="0" fillId="0" borderId="0" xfId="0" applyBorder="1" applyAlignment="1" applyProtection="1">
      <alignment vertical="center"/>
    </xf>
    <xf numFmtId="0" fontId="0" fillId="0" borderId="22" xfId="0" applyBorder="1" applyAlignment="1" applyProtection="1">
      <alignment vertical="center"/>
    </xf>
    <xf numFmtId="0" fontId="2" fillId="0" borderId="1" xfId="0" applyFont="1" applyFill="1" applyBorder="1" applyAlignment="1" applyProtection="1">
      <alignment vertical="center"/>
    </xf>
    <xf numFmtId="0" fontId="2" fillId="0" borderId="0" xfId="0" applyFont="1" applyFill="1" applyBorder="1" applyAlignment="1" applyProtection="1">
      <alignment vertical="center"/>
    </xf>
    <xf numFmtId="0" fontId="0" fillId="0" borderId="0" xfId="0" applyFont="1" applyBorder="1" applyAlignment="1" applyProtection="1">
      <alignment vertical="center"/>
    </xf>
    <xf numFmtId="0" fontId="1" fillId="0" borderId="0" xfId="0" applyFont="1" applyBorder="1" applyAlignment="1" applyProtection="1">
      <alignment vertical="center"/>
    </xf>
    <xf numFmtId="0" fontId="1" fillId="0" borderId="0" xfId="0" applyFont="1" applyFill="1" applyBorder="1" applyAlignment="1" applyProtection="1">
      <alignment vertical="center"/>
    </xf>
    <xf numFmtId="0" fontId="0" fillId="0" borderId="0" xfId="0" applyFont="1" applyBorder="1" applyAlignment="1" applyProtection="1">
      <alignment horizontal="left"/>
    </xf>
    <xf numFmtId="0" fontId="0" fillId="0" borderId="0" xfId="0" applyFont="1" applyFill="1" applyBorder="1" applyAlignment="1" applyProtection="1">
      <alignment horizontal="left"/>
      <protection locked="0"/>
    </xf>
    <xf numFmtId="3" fontId="0" fillId="0" borderId="0" xfId="0" applyNumberFormat="1" applyFont="1" applyBorder="1" applyAlignment="1" applyProtection="1">
      <alignment horizontal="left"/>
    </xf>
    <xf numFmtId="0" fontId="5" fillId="0" borderId="0" xfId="0" applyFont="1" applyFill="1" applyBorder="1" applyAlignment="1" applyProtection="1">
      <alignment horizontal="left" vertical="center"/>
    </xf>
    <xf numFmtId="0" fontId="0" fillId="0" borderId="0" xfId="0" applyFill="1" applyBorder="1" applyAlignment="1" applyProtection="1">
      <alignment vertical="center"/>
    </xf>
    <xf numFmtId="0" fontId="0" fillId="0" borderId="0" xfId="0" applyFill="1" applyBorder="1" applyAlignment="1" applyProtection="1">
      <alignment horizontal="right" vertical="center"/>
    </xf>
    <xf numFmtId="0" fontId="2" fillId="0" borderId="0" xfId="0" applyFont="1" applyFill="1" applyBorder="1" applyAlignment="1" applyProtection="1">
      <alignment horizontal="right" vertical="center"/>
    </xf>
    <xf numFmtId="0" fontId="2" fillId="0" borderId="0" xfId="0" applyFont="1" applyFill="1" applyBorder="1" applyAlignment="1" applyProtection="1">
      <alignment horizontal="left" vertical="center"/>
    </xf>
    <xf numFmtId="164" fontId="2" fillId="0" borderId="21" xfId="0" applyNumberFormat="1" applyFont="1" applyBorder="1" applyAlignment="1" applyProtection="1">
      <alignment vertical="center"/>
    </xf>
    <xf numFmtId="0" fontId="2" fillId="0" borderId="10" xfId="0" applyFont="1" applyBorder="1" applyAlignment="1" applyProtection="1">
      <alignment horizontal="center" vertical="center"/>
    </xf>
    <xf numFmtId="0" fontId="3" fillId="0" borderId="0" xfId="0" applyFont="1" applyBorder="1" applyAlignment="1" applyProtection="1">
      <alignment vertical="center"/>
    </xf>
    <xf numFmtId="0" fontId="12" fillId="0" borderId="0" xfId="0" applyFont="1" applyFill="1" applyBorder="1" applyAlignment="1" applyProtection="1">
      <alignment vertical="center"/>
    </xf>
    <xf numFmtId="0" fontId="3" fillId="0" borderId="1" xfId="0" applyFont="1" applyBorder="1" applyAlignment="1" applyProtection="1">
      <alignment horizontal="center"/>
    </xf>
    <xf numFmtId="0" fontId="12" fillId="0" borderId="0" xfId="0" applyFont="1" applyFill="1" applyBorder="1" applyAlignment="1" applyProtection="1">
      <alignment horizontal="center" vertical="center"/>
    </xf>
    <xf numFmtId="0" fontId="12" fillId="0" borderId="0" xfId="0" applyFont="1" applyFill="1" applyBorder="1" applyAlignment="1" applyProtection="1">
      <alignment vertical="center" wrapText="1"/>
    </xf>
    <xf numFmtId="0" fontId="12" fillId="0" borderId="1" xfId="0" applyFont="1" applyFill="1" applyBorder="1" applyAlignment="1" applyProtection="1">
      <alignment horizontal="center" vertical="center"/>
    </xf>
    <xf numFmtId="0" fontId="12" fillId="0" borderId="5" xfId="0" applyFont="1" applyFill="1" applyBorder="1" applyAlignment="1" applyProtection="1">
      <alignment horizontal="center" vertical="center"/>
    </xf>
    <xf numFmtId="0" fontId="55" fillId="0" borderId="39" xfId="0" applyFont="1" applyFill="1" applyBorder="1" applyAlignment="1" applyProtection="1">
      <alignment horizontal="center" vertical="center"/>
    </xf>
    <xf numFmtId="0" fontId="55" fillId="0" borderId="43" xfId="0" applyFont="1" applyFill="1" applyBorder="1" applyAlignment="1" applyProtection="1">
      <alignment horizontal="center" vertical="center"/>
    </xf>
    <xf numFmtId="0" fontId="3" fillId="0" borderId="0" xfId="0" applyFont="1" applyBorder="1" applyAlignment="1" applyProtection="1">
      <alignment horizontal="left"/>
    </xf>
    <xf numFmtId="0" fontId="54" fillId="0" borderId="0" xfId="0" applyFont="1" applyFill="1" applyBorder="1" applyAlignment="1" applyProtection="1">
      <alignment horizontal="center" vertical="center"/>
    </xf>
    <xf numFmtId="3" fontId="2" fillId="0" borderId="0" xfId="0" quotePrefix="1" applyNumberFormat="1" applyFont="1" applyFill="1" applyBorder="1" applyAlignment="1" applyProtection="1">
      <alignment horizontal="left" vertical="center"/>
    </xf>
    <xf numFmtId="0" fontId="11" fillId="0" borderId="0" xfId="0" applyFont="1" applyFill="1" applyBorder="1" applyAlignment="1" applyProtection="1">
      <alignment vertical="center" wrapText="1"/>
    </xf>
    <xf numFmtId="0" fontId="11" fillId="0" borderId="6" xfId="0" applyFont="1" applyFill="1" applyBorder="1" applyAlignment="1" applyProtection="1">
      <alignment horizontal="left" vertical="center" wrapText="1"/>
    </xf>
    <xf numFmtId="0" fontId="11" fillId="0" borderId="7" xfId="0" applyFont="1" applyFill="1" applyBorder="1" applyAlignment="1" applyProtection="1">
      <alignment horizontal="left" vertical="center" wrapText="1"/>
    </xf>
    <xf numFmtId="0" fontId="11" fillId="0" borderId="8" xfId="0" applyFont="1" applyFill="1" applyBorder="1" applyAlignment="1" applyProtection="1">
      <alignment horizontal="left" vertical="center" wrapText="1"/>
    </xf>
    <xf numFmtId="0" fontId="11" fillId="0" borderId="28" xfId="0" applyFont="1" applyFill="1" applyBorder="1" applyAlignment="1" applyProtection="1">
      <alignment vertical="center" wrapText="1"/>
    </xf>
    <xf numFmtId="0" fontId="11" fillId="0" borderId="29" xfId="0" applyFont="1" applyFill="1" applyBorder="1" applyAlignment="1" applyProtection="1">
      <alignment vertical="center" wrapText="1"/>
    </xf>
    <xf numFmtId="0" fontId="2" fillId="0" borderId="29" xfId="0" applyFont="1" applyFill="1" applyBorder="1" applyAlignment="1" applyProtection="1">
      <alignment vertical="center"/>
    </xf>
    <xf numFmtId="0" fontId="2" fillId="0" borderId="29" xfId="0" applyFont="1" applyFill="1" applyBorder="1" applyAlignment="1" applyProtection="1">
      <alignment horizontal="left" vertical="center"/>
    </xf>
    <xf numFmtId="3" fontId="2" fillId="0" borderId="29" xfId="0" quotePrefix="1" applyNumberFormat="1" applyFont="1" applyFill="1" applyBorder="1" applyAlignment="1" applyProtection="1">
      <alignment horizontal="left" vertical="center"/>
    </xf>
    <xf numFmtId="0" fontId="11" fillId="0" borderId="30" xfId="0" applyFont="1" applyFill="1" applyBorder="1" applyAlignment="1" applyProtection="1">
      <alignment vertical="center" wrapText="1"/>
    </xf>
    <xf numFmtId="0" fontId="11" fillId="0" borderId="27" xfId="0" applyFont="1" applyFill="1" applyBorder="1" applyAlignment="1" applyProtection="1">
      <alignment vertical="center" wrapText="1"/>
    </xf>
    <xf numFmtId="0" fontId="11" fillId="0" borderId="31" xfId="0" applyFont="1" applyFill="1" applyBorder="1" applyAlignment="1" applyProtection="1">
      <alignment vertical="center" wrapText="1"/>
    </xf>
    <xf numFmtId="4" fontId="2" fillId="0" borderId="1" xfId="0" applyNumberFormat="1" applyFont="1" applyBorder="1" applyAlignment="1" applyProtection="1">
      <alignment vertical="center"/>
    </xf>
    <xf numFmtId="164" fontId="8" fillId="0" borderId="1" xfId="0" applyNumberFormat="1" applyFont="1" applyFill="1" applyBorder="1" applyAlignment="1" applyProtection="1">
      <alignment horizontal="right" vertical="center"/>
    </xf>
    <xf numFmtId="0" fontId="45" fillId="0" borderId="0" xfId="0" applyFont="1" applyFill="1" applyBorder="1" applyAlignment="1" applyProtection="1">
      <alignment vertical="justify" wrapText="1"/>
    </xf>
    <xf numFmtId="0" fontId="18" fillId="0" borderId="0" xfId="0" applyFont="1" applyFill="1" applyBorder="1" applyAlignment="1" applyProtection="1">
      <alignment vertical="center"/>
    </xf>
    <xf numFmtId="0" fontId="57" fillId="0" borderId="0" xfId="0" applyFont="1" applyFill="1" applyBorder="1" applyAlignment="1" applyProtection="1">
      <alignment vertical="center"/>
    </xf>
    <xf numFmtId="0" fontId="2" fillId="0" borderId="29" xfId="0" applyFont="1" applyBorder="1" applyAlignment="1" applyProtection="1">
      <alignment vertical="center"/>
      <protection locked="0"/>
    </xf>
    <xf numFmtId="0" fontId="58" fillId="0" borderId="0" xfId="0" applyFont="1" applyBorder="1" applyAlignment="1" applyProtection="1">
      <alignment vertical="center"/>
      <protection locked="0"/>
    </xf>
    <xf numFmtId="0" fontId="1" fillId="0" borderId="28" xfId="0" applyFont="1" applyFill="1" applyBorder="1" applyAlignment="1" applyProtection="1">
      <alignment vertical="center"/>
    </xf>
    <xf numFmtId="0" fontId="2" fillId="0" borderId="27" xfId="0" applyFont="1" applyFill="1" applyBorder="1" applyAlignment="1" applyProtection="1">
      <alignment vertical="center"/>
    </xf>
    <xf numFmtId="0" fontId="2" fillId="0" borderId="50" xfId="0" applyFont="1" applyBorder="1" applyAlignment="1" applyProtection="1">
      <alignment vertical="center"/>
    </xf>
    <xf numFmtId="0" fontId="1" fillId="0" borderId="27" xfId="0" applyFont="1" applyBorder="1" applyAlignment="1" applyProtection="1">
      <alignment vertical="center"/>
    </xf>
    <xf numFmtId="0" fontId="18" fillId="0" borderId="28" xfId="0" applyFont="1" applyBorder="1" applyAlignment="1" applyProtection="1">
      <alignment vertical="center"/>
    </xf>
    <xf numFmtId="0" fontId="18" fillId="0" borderId="28" xfId="0" applyFont="1" applyFill="1" applyBorder="1" applyAlignment="1" applyProtection="1">
      <alignment vertical="center"/>
    </xf>
    <xf numFmtId="164" fontId="18" fillId="0" borderId="35" xfId="0" applyNumberFormat="1" applyFont="1" applyBorder="1" applyAlignment="1" applyProtection="1">
      <alignment vertical="center"/>
    </xf>
    <xf numFmtId="0" fontId="6" fillId="0" borderId="0" xfId="0" applyFont="1" applyFill="1" applyBorder="1" applyAlignment="1" applyProtection="1">
      <alignment vertical="center"/>
    </xf>
    <xf numFmtId="0" fontId="1" fillId="0" borderId="1" xfId="0" applyFont="1" applyBorder="1" applyAlignment="1" applyProtection="1">
      <alignment horizontal="center" vertical="center" wrapText="1"/>
    </xf>
    <xf numFmtId="0" fontId="5" fillId="11" borderId="1" xfId="0" applyFont="1" applyFill="1" applyBorder="1" applyAlignment="1" applyProtection="1">
      <alignment horizontal="center" vertical="center"/>
    </xf>
    <xf numFmtId="0" fontId="5" fillId="0" borderId="0" xfId="0" applyFont="1" applyFill="1" applyBorder="1" applyAlignment="1" applyProtection="1">
      <alignment vertical="center"/>
    </xf>
    <xf numFmtId="0" fontId="3" fillId="0" borderId="21" xfId="0" applyFont="1" applyBorder="1" applyAlignment="1" applyProtection="1">
      <alignment vertical="center"/>
    </xf>
    <xf numFmtId="164" fontId="3" fillId="0" borderId="21" xfId="0" applyNumberFormat="1" applyFont="1" applyBorder="1" applyAlignment="1" applyProtection="1">
      <alignment horizontal="center" vertical="center"/>
    </xf>
    <xf numFmtId="0" fontId="2" fillId="0" borderId="59" xfId="0" applyFont="1" applyBorder="1" applyAlignment="1" applyProtection="1">
      <alignment vertical="center"/>
    </xf>
    <xf numFmtId="0" fontId="23" fillId="0" borderId="59" xfId="1" applyFont="1" applyBorder="1" applyAlignment="1" applyProtection="1">
      <alignment vertical="center"/>
    </xf>
    <xf numFmtId="0" fontId="2" fillId="0" borderId="60" xfId="0" applyFont="1" applyBorder="1" applyAlignment="1" applyProtection="1">
      <alignment vertical="center"/>
    </xf>
    <xf numFmtId="0" fontId="2" fillId="0" borderId="52" xfId="0" applyFont="1" applyBorder="1" applyAlignment="1" applyProtection="1">
      <alignment vertical="center"/>
    </xf>
    <xf numFmtId="0" fontId="2" fillId="0" borderId="38" xfId="0" applyFont="1" applyFill="1" applyBorder="1" applyAlignment="1" applyProtection="1">
      <alignment vertical="center"/>
    </xf>
    <xf numFmtId="0" fontId="2" fillId="0" borderId="38" xfId="0" applyFont="1" applyFill="1" applyBorder="1" applyAlignment="1" applyProtection="1">
      <alignment horizontal="center" vertical="center"/>
    </xf>
    <xf numFmtId="164" fontId="2" fillId="0" borderId="38" xfId="0" applyNumberFormat="1" applyFont="1" applyFill="1" applyBorder="1" applyAlignment="1" applyProtection="1">
      <alignment vertical="center"/>
    </xf>
    <xf numFmtId="0" fontId="3" fillId="0" borderId="38" xfId="0" applyFont="1" applyBorder="1" applyAlignment="1" applyProtection="1">
      <alignment vertical="center"/>
    </xf>
    <xf numFmtId="0" fontId="3" fillId="0" borderId="61" xfId="0" applyFont="1" applyBorder="1" applyAlignment="1" applyProtection="1">
      <alignment vertical="center"/>
    </xf>
    <xf numFmtId="0" fontId="2" fillId="0" borderId="61" xfId="0" applyFont="1" applyBorder="1" applyAlignment="1" applyProtection="1">
      <alignment vertical="center"/>
    </xf>
    <xf numFmtId="0" fontId="39" fillId="0" borderId="0" xfId="0" applyFont="1" applyFill="1" applyBorder="1" applyAlignment="1" applyProtection="1">
      <alignment horizontal="center" vertical="center" wrapText="1"/>
    </xf>
    <xf numFmtId="0" fontId="2" fillId="0" borderId="62" xfId="0" applyFont="1" applyBorder="1" applyAlignment="1" applyProtection="1">
      <alignment vertical="center"/>
    </xf>
    <xf numFmtId="0" fontId="39" fillId="0" borderId="63" xfId="0" applyFont="1" applyFill="1" applyBorder="1" applyAlignment="1" applyProtection="1">
      <alignment horizontal="center" vertical="center" wrapText="1"/>
    </xf>
    <xf numFmtId="0" fontId="2" fillId="0" borderId="64" xfId="0" applyFont="1" applyBorder="1" applyAlignment="1" applyProtection="1">
      <alignment horizontal="center" vertical="center"/>
    </xf>
    <xf numFmtId="0" fontId="2" fillId="0" borderId="64" xfId="0" applyFont="1" applyBorder="1" applyAlignment="1" applyProtection="1">
      <alignment horizontal="right" vertical="center"/>
    </xf>
    <xf numFmtId="0" fontId="2" fillId="0" borderId="64" xfId="0" applyFont="1" applyBorder="1" applyAlignment="1" applyProtection="1">
      <alignment vertical="center"/>
    </xf>
    <xf numFmtId="164" fontId="2" fillId="0" borderId="64" xfId="0" applyNumberFormat="1" applyFont="1" applyBorder="1" applyAlignment="1" applyProtection="1">
      <alignment vertical="center"/>
    </xf>
    <xf numFmtId="0" fontId="2" fillId="0" borderId="65" xfId="0" applyFont="1" applyBorder="1" applyAlignment="1" applyProtection="1">
      <alignment vertical="center"/>
    </xf>
    <xf numFmtId="0" fontId="2" fillId="0" borderId="26" xfId="0" applyFont="1" applyFill="1" applyBorder="1" applyAlignment="1" applyProtection="1">
      <alignment vertical="center"/>
      <protection locked="0"/>
    </xf>
    <xf numFmtId="0" fontId="5" fillId="11" borderId="0" xfId="0" applyFont="1" applyFill="1" applyBorder="1" applyAlignment="1" applyProtection="1">
      <alignment horizontal="center" vertical="center"/>
    </xf>
    <xf numFmtId="0" fontId="5" fillId="0" borderId="22" xfId="0" applyFont="1" applyFill="1" applyBorder="1" applyAlignment="1" applyProtection="1">
      <alignment vertical="center"/>
    </xf>
    <xf numFmtId="0" fontId="2" fillId="0" borderId="66" xfId="0" applyFont="1" applyBorder="1" applyAlignment="1" applyProtection="1">
      <alignment vertical="center"/>
    </xf>
    <xf numFmtId="0" fontId="2" fillId="0" borderId="66" xfId="0" applyFont="1" applyBorder="1" applyAlignment="1" applyProtection="1">
      <alignment horizontal="center" vertical="center"/>
    </xf>
    <xf numFmtId="164" fontId="2" fillId="0" borderId="66" xfId="0" applyNumberFormat="1" applyFont="1" applyBorder="1" applyAlignment="1" applyProtection="1">
      <alignment horizontal="right" vertical="center"/>
    </xf>
    <xf numFmtId="164" fontId="2" fillId="0" borderId="66" xfId="0" applyNumberFormat="1" applyFont="1" applyBorder="1" applyAlignment="1" applyProtection="1">
      <alignment vertical="center"/>
    </xf>
    <xf numFmtId="0" fontId="2" fillId="0" borderId="67" xfId="0" applyFont="1" applyBorder="1" applyAlignment="1" applyProtection="1">
      <alignment vertical="center"/>
    </xf>
    <xf numFmtId="164" fontId="2" fillId="0" borderId="64" xfId="0" applyNumberFormat="1" applyFont="1" applyBorder="1" applyAlignment="1" applyProtection="1">
      <alignment horizontal="right" vertical="center"/>
    </xf>
    <xf numFmtId="0" fontId="2" fillId="0" borderId="68" xfId="0" applyFont="1" applyBorder="1" applyAlignment="1" applyProtection="1">
      <alignment vertical="center"/>
    </xf>
    <xf numFmtId="0" fontId="5" fillId="0" borderId="69" xfId="0" applyFont="1" applyFill="1" applyBorder="1" applyAlignment="1" applyProtection="1">
      <alignment vertical="center"/>
    </xf>
    <xf numFmtId="0" fontId="2" fillId="0" borderId="69" xfId="0" applyFont="1" applyBorder="1" applyAlignment="1" applyProtection="1">
      <alignment vertical="center"/>
    </xf>
    <xf numFmtId="0" fontId="3" fillId="0" borderId="38" xfId="0" applyFont="1" applyBorder="1" applyAlignment="1" applyProtection="1"/>
    <xf numFmtId="0" fontId="3" fillId="0" borderId="38" xfId="0" applyFont="1" applyFill="1" applyBorder="1" applyAlignment="1" applyProtection="1"/>
    <xf numFmtId="0" fontId="3" fillId="0" borderId="38" xfId="0" applyFont="1" applyBorder="1" applyAlignment="1" applyProtection="1">
      <alignment horizontal="center"/>
    </xf>
    <xf numFmtId="164" fontId="3" fillId="0" borderId="38" xfId="0" applyNumberFormat="1" applyFont="1" applyBorder="1" applyAlignment="1" applyProtection="1">
      <alignment horizontal="center"/>
    </xf>
    <xf numFmtId="0" fontId="3" fillId="0" borderId="38" xfId="0" applyFont="1" applyFill="1" applyBorder="1" applyAlignment="1" applyProtection="1">
      <alignment horizontal="center"/>
    </xf>
    <xf numFmtId="164" fontId="3" fillId="0" borderId="38" xfId="0" applyNumberFormat="1" applyFont="1" applyFill="1" applyBorder="1" applyAlignment="1" applyProtection="1">
      <alignment horizontal="center"/>
    </xf>
    <xf numFmtId="0" fontId="3" fillId="0" borderId="22" xfId="0" applyFont="1" applyFill="1" applyBorder="1" applyAlignment="1" applyProtection="1">
      <alignment horizontal="center"/>
    </xf>
    <xf numFmtId="0" fontId="3" fillId="9" borderId="5" xfId="0" applyFont="1" applyFill="1" applyBorder="1" applyAlignment="1" applyProtection="1"/>
    <xf numFmtId="0" fontId="3" fillId="9" borderId="38" xfId="0" applyFont="1" applyFill="1" applyBorder="1" applyAlignment="1" applyProtection="1"/>
    <xf numFmtId="0" fontId="3" fillId="9" borderId="38" xfId="0" applyFont="1" applyFill="1" applyBorder="1" applyAlignment="1" applyProtection="1">
      <alignment horizontal="center"/>
    </xf>
    <xf numFmtId="164" fontId="3" fillId="9" borderId="38" xfId="0" applyNumberFormat="1" applyFont="1" applyFill="1" applyBorder="1" applyAlignment="1" applyProtection="1">
      <alignment horizontal="center"/>
    </xf>
    <xf numFmtId="0" fontId="2" fillId="0" borderId="70" xfId="0" applyFont="1" applyBorder="1" applyAlignment="1" applyProtection="1">
      <alignment vertical="center"/>
    </xf>
    <xf numFmtId="0" fontId="2" fillId="0" borderId="0" xfId="0" applyFont="1" applyBorder="1" applyAlignment="1" applyProtection="1">
      <alignment horizontal="center" vertical="center"/>
    </xf>
    <xf numFmtId="0" fontId="56" fillId="0" borderId="28" xfId="0" applyFont="1" applyFill="1" applyBorder="1" applyAlignment="1" applyProtection="1">
      <alignment horizontal="center" vertical="center"/>
    </xf>
    <xf numFmtId="0" fontId="56" fillId="0" borderId="0" xfId="0" applyFont="1" applyFill="1" applyBorder="1" applyAlignment="1" applyProtection="1">
      <alignment horizontal="center" vertical="center"/>
    </xf>
    <xf numFmtId="0" fontId="56" fillId="0" borderId="29" xfId="0" applyFont="1" applyFill="1" applyBorder="1" applyAlignment="1" applyProtection="1">
      <alignment horizontal="center" vertical="center"/>
    </xf>
    <xf numFmtId="0" fontId="18" fillId="0" borderId="0" xfId="0" applyFont="1" applyFill="1" applyBorder="1" applyAlignment="1" applyProtection="1">
      <alignment vertical="center"/>
    </xf>
    <xf numFmtId="0" fontId="2" fillId="0" borderId="0" xfId="0" applyFont="1" applyFill="1" applyBorder="1" applyAlignment="1" applyProtection="1">
      <alignment vertical="center"/>
    </xf>
    <xf numFmtId="0" fontId="2" fillId="0" borderId="16" xfId="0" applyFont="1" applyBorder="1" applyAlignment="1" applyProtection="1">
      <alignment vertical="center"/>
    </xf>
    <xf numFmtId="0" fontId="2" fillId="0" borderId="0" xfId="0" applyFont="1" applyBorder="1" applyAlignment="1" applyProtection="1">
      <alignment vertical="center"/>
    </xf>
    <xf numFmtId="0" fontId="2" fillId="0" borderId="17" xfId="0" applyFont="1" applyBorder="1" applyAlignment="1" applyProtection="1">
      <alignment vertical="center"/>
    </xf>
    <xf numFmtId="0" fontId="2" fillId="0" borderId="0" xfId="0" applyFont="1" applyBorder="1" applyAlignment="1" applyProtection="1">
      <alignment horizontal="right" vertical="center"/>
    </xf>
    <xf numFmtId="0" fontId="18" fillId="0" borderId="30" xfId="0" applyFont="1" applyFill="1" applyBorder="1" applyAlignment="1" applyProtection="1">
      <alignment vertical="center"/>
    </xf>
    <xf numFmtId="0" fontId="18" fillId="0" borderId="27" xfId="0" applyFont="1" applyFill="1" applyBorder="1" applyAlignment="1" applyProtection="1">
      <alignment vertical="center"/>
    </xf>
    <xf numFmtId="0" fontId="2" fillId="0" borderId="0" xfId="0" applyFont="1" applyBorder="1" applyAlignment="1" applyProtection="1">
      <alignment vertical="center" wrapText="1"/>
    </xf>
    <xf numFmtId="0" fontId="3" fillId="0" borderId="0" xfId="0" applyFont="1" applyFill="1" applyBorder="1" applyAlignment="1" applyProtection="1"/>
    <xf numFmtId="0" fontId="0" fillId="0" borderId="0" xfId="0" applyBorder="1" applyAlignment="1" applyProtection="1">
      <alignment vertical="center"/>
    </xf>
    <xf numFmtId="0" fontId="2" fillId="0" borderId="5" xfId="0" applyFont="1" applyFill="1" applyBorder="1" applyAlignment="1" applyProtection="1">
      <alignment vertical="center"/>
    </xf>
    <xf numFmtId="0" fontId="2" fillId="0" borderId="0" xfId="0" applyFont="1" applyBorder="1" applyAlignment="1" applyProtection="1">
      <alignment horizontal="left" vertical="center"/>
      <protection locked="0"/>
    </xf>
    <xf numFmtId="0" fontId="2" fillId="0" borderId="29" xfId="0" applyFont="1" applyBorder="1" applyAlignment="1" applyProtection="1">
      <alignment horizontal="left" vertical="center"/>
      <protection locked="0"/>
    </xf>
    <xf numFmtId="165" fontId="2" fillId="0" borderId="1" xfId="0" applyNumberFormat="1" applyFont="1" applyFill="1" applyBorder="1" applyAlignment="1" applyProtection="1"/>
    <xf numFmtId="165" fontId="2" fillId="0" borderId="0" xfId="0" applyNumberFormat="1" applyFont="1" applyFill="1" applyBorder="1" applyAlignment="1" applyProtection="1"/>
    <xf numFmtId="0" fontId="13" fillId="0" borderId="0" xfId="0" applyFont="1" applyFill="1" applyBorder="1" applyAlignment="1" applyProtection="1">
      <alignment horizontal="center" vertical="center" wrapText="1"/>
      <protection locked="0"/>
    </xf>
    <xf numFmtId="0" fontId="3" fillId="3" borderId="1" xfId="0" applyFont="1" applyFill="1" applyBorder="1" applyAlignment="1" applyProtection="1">
      <alignment vertical="center"/>
    </xf>
    <xf numFmtId="0" fontId="3" fillId="3" borderId="1" xfId="0" applyFont="1" applyFill="1" applyBorder="1" applyAlignment="1" applyProtection="1">
      <alignment horizontal="left" vertical="center"/>
    </xf>
    <xf numFmtId="3" fontId="3" fillId="3" borderId="1" xfId="0" quotePrefix="1" applyNumberFormat="1" applyFont="1" applyFill="1" applyBorder="1" applyAlignment="1" applyProtection="1">
      <alignment horizontal="left" vertical="center"/>
    </xf>
    <xf numFmtId="0" fontId="2" fillId="0" borderId="0" xfId="0" applyFont="1" applyFill="1" applyBorder="1" applyAlignment="1" applyProtection="1">
      <alignment vertical="center"/>
    </xf>
    <xf numFmtId="0" fontId="19" fillId="0" borderId="0" xfId="1" applyFont="1" applyFill="1" applyBorder="1" applyAlignment="1" applyProtection="1">
      <alignment horizontal="left"/>
    </xf>
    <xf numFmtId="0" fontId="45" fillId="0" borderId="29" xfId="0" applyFont="1" applyFill="1" applyBorder="1" applyAlignment="1" applyProtection="1">
      <alignment vertical="justify" wrapText="1"/>
    </xf>
    <xf numFmtId="0" fontId="0" fillId="0" borderId="27" xfId="0" applyFont="1" applyFill="1" applyBorder="1" applyAlignment="1" applyProtection="1">
      <alignment horizontal="left"/>
    </xf>
    <xf numFmtId="0" fontId="18" fillId="0" borderId="27" xfId="0" applyFont="1" applyFill="1" applyBorder="1" applyAlignment="1" applyProtection="1">
      <alignment horizontal="left" vertical="center"/>
    </xf>
    <xf numFmtId="164" fontId="15" fillId="0" borderId="27" xfId="0" applyNumberFormat="1" applyFont="1" applyFill="1" applyBorder="1" applyAlignment="1" applyProtection="1">
      <alignment horizontal="center"/>
      <protection locked="0"/>
    </xf>
    <xf numFmtId="164" fontId="15" fillId="0" borderId="31" xfId="0" applyNumberFormat="1" applyFont="1" applyFill="1" applyBorder="1" applyAlignment="1" applyProtection="1">
      <alignment horizontal="center"/>
      <protection locked="0"/>
    </xf>
    <xf numFmtId="0" fontId="1" fillId="0" borderId="30" xfId="0" applyFont="1" applyBorder="1" applyAlignment="1" applyProtection="1">
      <alignment vertical="center"/>
    </xf>
    <xf numFmtId="0" fontId="0" fillId="0" borderId="27" xfId="0" applyFont="1" applyFill="1" applyBorder="1" applyAlignment="1" applyProtection="1">
      <alignment horizontal="left"/>
      <protection locked="0"/>
    </xf>
    <xf numFmtId="164" fontId="3" fillId="0" borderId="27" xfId="0" applyNumberFormat="1" applyFont="1" applyFill="1" applyBorder="1" applyAlignment="1" applyProtection="1">
      <alignment horizontal="left" vertical="center"/>
    </xf>
    <xf numFmtId="0" fontId="2" fillId="0" borderId="48" xfId="0" applyFont="1" applyBorder="1" applyAlignment="1" applyProtection="1">
      <alignment vertical="center"/>
    </xf>
    <xf numFmtId="0" fontId="2" fillId="0" borderId="7" xfId="0" applyFont="1" applyFill="1" applyBorder="1" applyAlignment="1" applyProtection="1">
      <alignment horizontal="center" vertical="center"/>
    </xf>
    <xf numFmtId="0" fontId="50" fillId="0" borderId="0" xfId="0" applyFont="1" applyBorder="1" applyAlignment="1" applyProtection="1">
      <alignment vertical="center"/>
    </xf>
    <xf numFmtId="164" fontId="2" fillId="0" borderId="3" xfId="0" applyNumberFormat="1" applyFont="1" applyFill="1" applyBorder="1" applyAlignment="1" applyProtection="1">
      <alignment horizontal="right" vertical="center"/>
    </xf>
    <xf numFmtId="0" fontId="14" fillId="0" borderId="6" xfId="0" applyFont="1" applyBorder="1" applyAlignment="1" applyProtection="1">
      <alignment vertical="center" wrapText="1"/>
    </xf>
    <xf numFmtId="0" fontId="2" fillId="0" borderId="7" xfId="0" applyFont="1" applyBorder="1" applyAlignment="1" applyProtection="1">
      <alignment vertical="center" wrapText="1"/>
    </xf>
    <xf numFmtId="164" fontId="9" fillId="0" borderId="8" xfId="0" applyNumberFormat="1" applyFont="1" applyBorder="1" applyAlignment="1" applyProtection="1">
      <alignment horizontal="center"/>
      <protection locked="0"/>
    </xf>
    <xf numFmtId="0" fontId="6" fillId="0" borderId="0" xfId="0" applyFont="1" applyFill="1" applyBorder="1" applyAlignment="1" applyProtection="1">
      <alignment vertical="center"/>
      <protection locked="0"/>
    </xf>
    <xf numFmtId="0" fontId="39" fillId="0" borderId="64" xfId="0" applyFont="1" applyFill="1" applyBorder="1" applyAlignment="1" applyProtection="1">
      <alignment horizontal="center" vertical="center" wrapText="1"/>
    </xf>
    <xf numFmtId="0" fontId="39" fillId="0" borderId="0" xfId="0" applyFont="1" applyFill="1" applyBorder="1" applyAlignment="1" applyProtection="1">
      <alignment vertical="center" wrapText="1"/>
    </xf>
    <xf numFmtId="0" fontId="2" fillId="0" borderId="61" xfId="0" applyFont="1" applyFill="1" applyBorder="1" applyAlignment="1" applyProtection="1">
      <alignment vertical="center"/>
    </xf>
    <xf numFmtId="0" fontId="2" fillId="0" borderId="69" xfId="0" applyFont="1" applyFill="1" applyBorder="1" applyAlignment="1" applyProtection="1">
      <alignment vertical="center"/>
    </xf>
    <xf numFmtId="0" fontId="2" fillId="0" borderId="70" xfId="0" applyFont="1" applyFill="1" applyBorder="1" applyAlignment="1" applyProtection="1">
      <alignment vertical="center"/>
    </xf>
    <xf numFmtId="164" fontId="8" fillId="0" borderId="0" xfId="0" applyNumberFormat="1" applyFont="1" applyFill="1" applyBorder="1" applyAlignment="1" applyProtection="1">
      <alignment horizontal="right" vertical="center"/>
    </xf>
    <xf numFmtId="0" fontId="38" fillId="0" borderId="0" xfId="0" applyFont="1" applyFill="1" applyBorder="1" applyAlignment="1" applyProtection="1">
      <alignment vertical="center" wrapText="1"/>
    </xf>
    <xf numFmtId="0" fontId="5" fillId="0" borderId="10" xfId="0" applyFont="1" applyFill="1" applyBorder="1" applyAlignment="1" applyProtection="1">
      <alignment horizontal="center" vertical="center"/>
    </xf>
    <xf numFmtId="0" fontId="7" fillId="0" borderId="10" xfId="0" applyFont="1" applyFill="1" applyBorder="1" applyAlignment="1" applyProtection="1">
      <alignment vertical="center"/>
    </xf>
    <xf numFmtId="0" fontId="5" fillId="0" borderId="0" xfId="0" applyFont="1" applyFill="1" applyBorder="1" applyAlignment="1" applyProtection="1">
      <alignment horizontal="right" vertical="center"/>
    </xf>
    <xf numFmtId="0" fontId="12" fillId="0" borderId="0" xfId="0" applyFont="1" applyFill="1" applyBorder="1" applyAlignment="1" applyProtection="1"/>
    <xf numFmtId="0" fontId="9" fillId="0" borderId="0" xfId="0" applyFont="1" applyFill="1" applyBorder="1" applyAlignment="1" applyProtection="1">
      <alignment horizontal="center"/>
      <protection locked="0"/>
    </xf>
    <xf numFmtId="165" fontId="12" fillId="0" borderId="0" xfId="0" applyNumberFormat="1" applyFont="1" applyFill="1" applyBorder="1" applyAlignment="1" applyProtection="1">
      <alignment horizontal="right"/>
    </xf>
    <xf numFmtId="164" fontId="2" fillId="9" borderId="3" xfId="0" applyNumberFormat="1" applyFont="1" applyFill="1" applyBorder="1" applyAlignment="1" applyProtection="1">
      <alignment horizontal="right"/>
    </xf>
    <xf numFmtId="165" fontId="2" fillId="0" borderId="0" xfId="0" applyNumberFormat="1" applyFont="1" applyFill="1" applyBorder="1" applyAlignment="1" applyProtection="1">
      <alignment horizontal="right" vertical="center"/>
    </xf>
    <xf numFmtId="165" fontId="2" fillId="0" borderId="0" xfId="0" applyNumberFormat="1" applyFont="1" applyBorder="1" applyAlignment="1" applyProtection="1">
      <alignment vertical="center"/>
      <protection locked="0"/>
    </xf>
    <xf numFmtId="0" fontId="2" fillId="0" borderId="19" xfId="0" applyFont="1" applyBorder="1" applyAlignment="1" applyProtection="1">
      <alignment vertical="center"/>
      <protection locked="0"/>
    </xf>
    <xf numFmtId="0" fontId="6" fillId="0" borderId="0" xfId="0" applyFont="1" applyBorder="1" applyAlignment="1" applyProtection="1">
      <alignment vertical="center"/>
      <protection locked="0"/>
    </xf>
    <xf numFmtId="165" fontId="0" fillId="0" borderId="0" xfId="0" applyNumberFormat="1" applyBorder="1" applyAlignment="1" applyProtection="1">
      <alignment vertical="center"/>
      <protection locked="0"/>
    </xf>
    <xf numFmtId="0" fontId="2" fillId="0" borderId="71" xfId="0" applyFont="1" applyBorder="1" applyAlignment="1" applyProtection="1">
      <alignment vertical="center"/>
    </xf>
    <xf numFmtId="164" fontId="2" fillId="0" borderId="71" xfId="0" applyNumberFormat="1" applyFont="1" applyBorder="1" applyAlignment="1" applyProtection="1">
      <alignment horizontal="right" vertical="center"/>
    </xf>
    <xf numFmtId="0" fontId="2" fillId="0" borderId="0" xfId="0" applyFont="1" applyFill="1" applyBorder="1" applyAlignment="1" applyProtection="1">
      <alignment vertical="center"/>
    </xf>
    <xf numFmtId="0" fontId="3" fillId="0" borderId="0" xfId="0" applyFont="1" applyFill="1" applyBorder="1" applyAlignment="1" applyProtection="1"/>
    <xf numFmtId="0" fontId="2" fillId="0" borderId="1" xfId="0" applyFont="1" applyFill="1" applyBorder="1" applyAlignment="1" applyProtection="1">
      <alignment vertical="center"/>
    </xf>
    <xf numFmtId="0" fontId="8" fillId="3" borderId="1" xfId="0" applyFont="1" applyFill="1" applyBorder="1" applyAlignment="1" applyProtection="1">
      <alignment horizontal="center" vertical="center"/>
      <protection locked="0"/>
    </xf>
    <xf numFmtId="165" fontId="0" fillId="0" borderId="0" xfId="0" applyNumberFormat="1" applyAlignment="1" applyProtection="1">
      <alignment horizontal="center" vertical="center"/>
      <protection locked="0"/>
    </xf>
    <xf numFmtId="165" fontId="18" fillId="0" borderId="0" xfId="0" applyNumberFormat="1" applyFont="1" applyBorder="1" applyAlignment="1" applyProtection="1">
      <alignment horizontal="center" vertical="center"/>
    </xf>
    <xf numFmtId="165" fontId="2" fillId="0" borderId="0" xfId="0" applyNumberFormat="1" applyFont="1" applyAlignment="1" applyProtection="1">
      <alignment horizontal="center" vertical="center"/>
      <protection locked="0"/>
    </xf>
    <xf numFmtId="165" fontId="6" fillId="0" borderId="0" xfId="0" applyNumberFormat="1" applyFont="1" applyAlignment="1" applyProtection="1">
      <alignment horizontal="center" vertical="center"/>
      <protection locked="0"/>
    </xf>
    <xf numFmtId="165" fontId="6" fillId="0" borderId="0" xfId="0" applyNumberFormat="1" applyFont="1" applyFill="1" applyAlignment="1" applyProtection="1">
      <alignment horizontal="center" vertical="center"/>
      <protection locked="0"/>
    </xf>
    <xf numFmtId="165" fontId="3" fillId="0" borderId="0" xfId="0" applyNumberFormat="1" applyFont="1" applyAlignment="1" applyProtection="1">
      <alignment horizontal="center"/>
      <protection locked="0"/>
    </xf>
    <xf numFmtId="165" fontId="3" fillId="0" borderId="0" xfId="0" applyNumberFormat="1" applyFont="1" applyFill="1" applyAlignment="1" applyProtection="1">
      <alignment horizontal="center"/>
      <protection locked="0"/>
    </xf>
    <xf numFmtId="165" fontId="2" fillId="0" borderId="0" xfId="0" applyNumberFormat="1" applyFont="1" applyAlignment="1" applyProtection="1">
      <alignment horizontal="center"/>
      <protection locked="0"/>
    </xf>
    <xf numFmtId="0" fontId="0" fillId="3" borderId="1" xfId="0" applyFont="1" applyFill="1" applyBorder="1" applyAlignment="1" applyProtection="1">
      <alignment horizontal="left" vertical="center"/>
      <protection locked="0"/>
    </xf>
    <xf numFmtId="49" fontId="0" fillId="3" borderId="1" xfId="0" applyNumberFormat="1" applyFont="1" applyFill="1" applyBorder="1" applyAlignment="1" applyProtection="1">
      <alignment horizontal="left" vertical="center"/>
      <protection locked="0"/>
    </xf>
    <xf numFmtId="164" fontId="3" fillId="0" borderId="1" xfId="0" applyNumberFormat="1" applyFont="1" applyBorder="1" applyAlignment="1" applyProtection="1">
      <alignment horizontal="center"/>
    </xf>
    <xf numFmtId="164" fontId="3" fillId="0" borderId="0" xfId="0" applyNumberFormat="1" applyFont="1" applyBorder="1" applyAlignment="1" applyProtection="1">
      <alignment horizontal="center"/>
    </xf>
    <xf numFmtId="0" fontId="3" fillId="0" borderId="0" xfId="0" applyFont="1" applyFill="1" applyBorder="1" applyAlignment="1" applyProtection="1"/>
    <xf numFmtId="0" fontId="53" fillId="3" borderId="42" xfId="0" applyFont="1" applyFill="1" applyBorder="1" applyAlignment="1" applyProtection="1">
      <alignment horizontal="center" vertical="center"/>
      <protection locked="0"/>
    </xf>
    <xf numFmtId="0" fontId="53" fillId="3" borderId="44" xfId="0" applyFont="1" applyFill="1" applyBorder="1" applyAlignment="1" applyProtection="1">
      <alignment horizontal="center" vertical="center"/>
      <protection locked="0"/>
    </xf>
    <xf numFmtId="0" fontId="12" fillId="0" borderId="21" xfId="0" applyFont="1" applyFill="1" applyBorder="1" applyAlignment="1" applyProtection="1">
      <alignment horizontal="center" vertical="center"/>
    </xf>
    <xf numFmtId="10" fontId="3" fillId="7" borderId="0" xfId="2" applyNumberFormat="1" applyFont="1" applyFill="1" applyAlignment="1" applyProtection="1">
      <protection locked="0"/>
    </xf>
    <xf numFmtId="0" fontId="28" fillId="0" borderId="74" xfId="0" applyFont="1" applyFill="1" applyBorder="1" applyAlignment="1" applyProtection="1">
      <alignment horizontal="center"/>
    </xf>
    <xf numFmtId="165" fontId="12" fillId="7" borderId="0" xfId="0" applyNumberFormat="1" applyFont="1" applyFill="1" applyBorder="1" applyAlignment="1" applyProtection="1">
      <alignment horizontal="center" vertical="center"/>
    </xf>
    <xf numFmtId="0" fontId="12" fillId="3" borderId="1" xfId="0" applyFont="1" applyFill="1" applyBorder="1" applyAlignment="1" applyProtection="1">
      <alignment horizontal="center" vertical="center"/>
      <protection locked="0"/>
    </xf>
    <xf numFmtId="0" fontId="12" fillId="3" borderId="5" xfId="0" applyFont="1" applyFill="1" applyBorder="1" applyAlignment="1" applyProtection="1">
      <alignment horizontal="center" vertical="center"/>
      <protection locked="0"/>
    </xf>
    <xf numFmtId="0" fontId="12" fillId="0" borderId="1" xfId="0" applyFont="1" applyFill="1" applyBorder="1" applyAlignment="1" applyProtection="1">
      <alignment vertical="center"/>
    </xf>
    <xf numFmtId="0" fontId="2" fillId="0" borderId="21" xfId="0" applyFont="1" applyFill="1" applyBorder="1" applyAlignment="1" applyProtection="1">
      <alignment horizontal="center" vertical="center"/>
    </xf>
    <xf numFmtId="0" fontId="12" fillId="0" borderId="0" xfId="0" applyFont="1" applyFill="1" applyBorder="1" applyAlignment="1" applyProtection="1">
      <alignment horizontal="left" vertical="center"/>
    </xf>
    <xf numFmtId="0" fontId="2" fillId="0" borderId="0" xfId="0" applyFont="1" applyBorder="1" applyAlignment="1" applyProtection="1">
      <alignment vertical="center"/>
    </xf>
    <xf numFmtId="0" fontId="2" fillId="0" borderId="0" xfId="0" applyFont="1" applyFill="1" applyBorder="1" applyAlignment="1" applyProtection="1">
      <alignment vertical="center"/>
    </xf>
    <xf numFmtId="0" fontId="18" fillId="0" borderId="0" xfId="0" applyFont="1" applyBorder="1" applyAlignment="1" applyProtection="1">
      <alignment vertical="center"/>
    </xf>
    <xf numFmtId="164" fontId="2" fillId="0" borderId="0" xfId="0" applyNumberFormat="1" applyFont="1" applyBorder="1" applyAlignment="1" applyProtection="1">
      <alignment horizontal="right"/>
    </xf>
    <xf numFmtId="164" fontId="3" fillId="0" borderId="0" xfId="0" applyNumberFormat="1" applyFont="1" applyBorder="1" applyAlignment="1" applyProtection="1">
      <alignment horizontal="center"/>
    </xf>
    <xf numFmtId="0" fontId="12" fillId="0" borderId="1" xfId="0" applyFont="1" applyFill="1" applyBorder="1" applyAlignment="1" applyProtection="1">
      <protection locked="0"/>
    </xf>
    <xf numFmtId="0" fontId="12" fillId="0" borderId="1" xfId="0" applyFont="1" applyFill="1" applyBorder="1" applyAlignment="1" applyProtection="1"/>
    <xf numFmtId="0" fontId="12" fillId="0" borderId="5" xfId="0" applyFont="1" applyFill="1" applyBorder="1" applyAlignment="1" applyProtection="1"/>
    <xf numFmtId="0" fontId="3" fillId="0" borderId="0" xfId="0" applyFont="1" applyFill="1" applyBorder="1" applyAlignment="1" applyProtection="1"/>
    <xf numFmtId="0" fontId="0" fillId="0" borderId="0" xfId="0" applyBorder="1" applyAlignment="1" applyProtection="1">
      <alignment vertical="center"/>
    </xf>
    <xf numFmtId="165" fontId="8" fillId="0" borderId="1" xfId="0" applyNumberFormat="1" applyFont="1" applyFill="1" applyBorder="1" applyAlignment="1" applyProtection="1">
      <alignment horizontal="right"/>
    </xf>
    <xf numFmtId="0" fontId="12" fillId="0" borderId="21" xfId="0" applyFont="1" applyFill="1" applyBorder="1" applyAlignment="1" applyProtection="1"/>
    <xf numFmtId="0" fontId="8" fillId="0" borderId="1" xfId="0" applyFont="1" applyFill="1" applyBorder="1" applyAlignment="1" applyProtection="1"/>
    <xf numFmtId="165" fontId="12" fillId="9" borderId="0" xfId="0" applyNumberFormat="1" applyFont="1" applyFill="1" applyBorder="1" applyAlignment="1" applyProtection="1">
      <alignment horizontal="right"/>
    </xf>
    <xf numFmtId="165" fontId="8" fillId="9" borderId="0" xfId="0" applyNumberFormat="1" applyFont="1" applyFill="1" applyBorder="1" applyAlignment="1" applyProtection="1">
      <alignment horizontal="right"/>
    </xf>
    <xf numFmtId="164" fontId="12" fillId="0" borderId="0" xfId="0" applyNumberFormat="1" applyFont="1" applyFill="1" applyBorder="1" applyAlignment="1" applyProtection="1">
      <alignment horizontal="right"/>
    </xf>
    <xf numFmtId="164" fontId="2" fillId="0" borderId="0" xfId="0" applyNumberFormat="1" applyFont="1" applyBorder="1" applyAlignment="1" applyProtection="1">
      <alignment horizontal="right" vertical="center"/>
      <protection locked="0"/>
    </xf>
    <xf numFmtId="0" fontId="36" fillId="3" borderId="5" xfId="0" applyFont="1" applyFill="1" applyBorder="1" applyAlignment="1" applyProtection="1">
      <alignment horizontal="center" vertical="center"/>
      <protection locked="0"/>
    </xf>
    <xf numFmtId="0" fontId="8" fillId="0" borderId="1" xfId="0" applyFont="1" applyFill="1" applyBorder="1" applyAlignment="1" applyProtection="1">
      <alignment horizontal="center" vertical="center"/>
    </xf>
    <xf numFmtId="0" fontId="8" fillId="0" borderId="0" xfId="0" applyFont="1" applyFill="1" applyBorder="1" applyAlignment="1" applyProtection="1">
      <alignment vertical="center"/>
    </xf>
    <xf numFmtId="0" fontId="8" fillId="0" borderId="0" xfId="0" applyFont="1" applyFill="1" applyBorder="1" applyAlignment="1" applyProtection="1">
      <alignment horizontal="center" vertical="center"/>
    </xf>
    <xf numFmtId="165" fontId="8" fillId="0" borderId="5" xfId="0" applyNumberFormat="1" applyFont="1" applyFill="1" applyBorder="1" applyAlignment="1" applyProtection="1">
      <alignment horizontal="right" vertical="center"/>
    </xf>
    <xf numFmtId="164" fontId="36" fillId="0" borderId="0" xfId="0" applyNumberFormat="1" applyFont="1" applyFill="1" applyBorder="1" applyAlignment="1" applyProtection="1">
      <alignment horizontal="center" vertical="center"/>
    </xf>
    <xf numFmtId="164" fontId="8" fillId="0" borderId="5" xfId="0" applyNumberFormat="1" applyFont="1" applyFill="1" applyBorder="1" applyAlignment="1" applyProtection="1">
      <alignment horizontal="right" vertical="center"/>
    </xf>
    <xf numFmtId="0" fontId="2" fillId="0" borderId="16" xfId="0" applyFont="1" applyBorder="1" applyAlignment="1" applyProtection="1">
      <alignment vertical="center"/>
    </xf>
    <xf numFmtId="0" fontId="2" fillId="0" borderId="17" xfId="0" applyFont="1" applyBorder="1" applyAlignment="1" applyProtection="1">
      <alignment vertical="center"/>
    </xf>
    <xf numFmtId="0" fontId="12" fillId="3" borderId="21" xfId="0" applyFont="1" applyFill="1" applyBorder="1" applyAlignment="1" applyProtection="1">
      <alignment horizontal="center" vertical="center"/>
      <protection locked="0"/>
    </xf>
    <xf numFmtId="0" fontId="26" fillId="0" borderId="2" xfId="1" applyFont="1" applyBorder="1" applyAlignment="1" applyProtection="1">
      <alignment vertical="center"/>
      <protection locked="0"/>
    </xf>
    <xf numFmtId="0" fontId="26" fillId="0" borderId="3" xfId="1" applyFont="1" applyBorder="1" applyAlignment="1" applyProtection="1">
      <alignment vertical="center"/>
      <protection locked="0"/>
    </xf>
    <xf numFmtId="0" fontId="26" fillId="0" borderId="4" xfId="1" applyFont="1" applyBorder="1" applyAlignment="1" applyProtection="1">
      <alignment vertical="center"/>
      <protection locked="0"/>
    </xf>
    <xf numFmtId="0" fontId="2" fillId="0" borderId="6" xfId="0" applyFont="1" applyFill="1" applyBorder="1" applyAlignment="1" applyProtection="1">
      <alignment vertical="center"/>
    </xf>
    <xf numFmtId="0" fontId="2" fillId="0" borderId="7" xfId="0" applyFont="1" applyFill="1" applyBorder="1" applyAlignment="1" applyProtection="1">
      <alignment vertical="center"/>
    </xf>
    <xf numFmtId="0" fontId="2" fillId="0" borderId="8" xfId="0" applyFont="1" applyFill="1" applyBorder="1" applyAlignment="1" applyProtection="1">
      <alignment vertical="center"/>
    </xf>
    <xf numFmtId="0" fontId="18" fillId="0" borderId="28" xfId="0" applyFont="1" applyFill="1" applyBorder="1" applyAlignment="1" applyProtection="1">
      <alignment vertical="center"/>
    </xf>
    <xf numFmtId="0" fontId="18" fillId="0" borderId="0" xfId="0" applyFont="1" applyFill="1" applyBorder="1" applyAlignment="1" applyProtection="1">
      <alignment vertical="center"/>
    </xf>
    <xf numFmtId="0" fontId="18" fillId="0" borderId="0" xfId="0" applyFont="1" applyFill="1" applyBorder="1" applyAlignment="1" applyProtection="1">
      <alignment horizontal="left" vertical="center"/>
    </xf>
    <xf numFmtId="164" fontId="15" fillId="3" borderId="1" xfId="0" applyNumberFormat="1" applyFont="1" applyFill="1" applyBorder="1" applyAlignment="1" applyProtection="1">
      <alignment horizontal="right"/>
      <protection locked="0"/>
    </xf>
    <xf numFmtId="164" fontId="15" fillId="3" borderId="44" xfId="0" applyNumberFormat="1" applyFont="1" applyFill="1" applyBorder="1" applyAlignment="1" applyProtection="1">
      <alignment horizontal="right"/>
      <protection locked="0"/>
    </xf>
    <xf numFmtId="0" fontId="0" fillId="3" borderId="1" xfId="0" applyFont="1" applyFill="1" applyBorder="1" applyAlignment="1" applyProtection="1">
      <alignment horizontal="left" vertical="center"/>
      <protection locked="0"/>
    </xf>
    <xf numFmtId="0" fontId="0" fillId="3" borderId="44" xfId="0" applyFont="1" applyFill="1" applyBorder="1" applyAlignment="1" applyProtection="1">
      <alignment horizontal="left" vertical="center"/>
      <protection locked="0"/>
    </xf>
    <xf numFmtId="0" fontId="1" fillId="0" borderId="6" xfId="0" applyFont="1" applyBorder="1" applyAlignment="1" applyProtection="1">
      <alignment vertical="center"/>
    </xf>
    <xf numFmtId="0" fontId="1" fillId="0" borderId="7" xfId="0" applyFont="1" applyBorder="1" applyAlignment="1" applyProtection="1">
      <alignment vertical="center"/>
    </xf>
    <xf numFmtId="0" fontId="1" fillId="0" borderId="8" xfId="0" applyFont="1" applyBorder="1" applyAlignment="1" applyProtection="1">
      <alignment vertical="center"/>
    </xf>
    <xf numFmtId="0" fontId="57" fillId="2" borderId="32" xfId="0" applyFont="1" applyFill="1" applyBorder="1" applyAlignment="1" applyProtection="1">
      <alignment horizontal="center" vertical="center"/>
    </xf>
    <xf numFmtId="0" fontId="57" fillId="2" borderId="48" xfId="0" applyFont="1" applyFill="1" applyBorder="1" applyAlignment="1" applyProtection="1">
      <alignment horizontal="center" vertical="center"/>
    </xf>
    <xf numFmtId="0" fontId="57" fillId="2" borderId="49" xfId="0" applyFont="1" applyFill="1" applyBorder="1" applyAlignment="1" applyProtection="1">
      <alignment horizontal="center" vertical="center"/>
    </xf>
    <xf numFmtId="0" fontId="18" fillId="0" borderId="0" xfId="0" applyFont="1" applyBorder="1" applyAlignment="1" applyProtection="1">
      <alignment horizontal="left" vertical="center"/>
    </xf>
    <xf numFmtId="15" fontId="0" fillId="3" borderId="1" xfId="0" applyNumberFormat="1" applyFont="1" applyFill="1" applyBorder="1" applyAlignment="1" applyProtection="1">
      <alignment horizontal="left" vertical="center"/>
      <protection locked="0"/>
    </xf>
    <xf numFmtId="0" fontId="18" fillId="0" borderId="28" xfId="0" applyFont="1" applyBorder="1" applyAlignment="1" applyProtection="1">
      <alignment vertical="center"/>
    </xf>
    <xf numFmtId="0" fontId="18" fillId="0" borderId="0" xfId="0" applyFont="1" applyBorder="1" applyAlignment="1" applyProtection="1">
      <alignment vertical="center"/>
    </xf>
    <xf numFmtId="0" fontId="19" fillId="3" borderId="1" xfId="1" applyFill="1" applyBorder="1" applyAlignment="1" applyProtection="1">
      <alignment horizontal="left" vertical="center"/>
      <protection locked="0"/>
    </xf>
    <xf numFmtId="15" fontId="2" fillId="0" borderId="2" xfId="0" applyNumberFormat="1" applyFont="1" applyBorder="1" applyAlignment="1" applyProtection="1">
      <alignment vertical="center"/>
    </xf>
    <xf numFmtId="15" fontId="2" fillId="0" borderId="3" xfId="0" applyNumberFormat="1" applyFont="1" applyBorder="1" applyAlignment="1" applyProtection="1">
      <alignment vertical="center"/>
    </xf>
    <xf numFmtId="15" fontId="2" fillId="0" borderId="4" xfId="0" applyNumberFormat="1" applyFont="1" applyBorder="1" applyAlignment="1" applyProtection="1">
      <alignment vertical="center"/>
    </xf>
    <xf numFmtId="0" fontId="26" fillId="0" borderId="2" xfId="1" applyFont="1" applyFill="1" applyBorder="1" applyAlignment="1" applyProtection="1">
      <alignment vertical="center"/>
      <protection locked="0"/>
    </xf>
    <xf numFmtId="0" fontId="26" fillId="0" borderId="3" xfId="1" applyFont="1" applyFill="1" applyBorder="1" applyAlignment="1" applyProtection="1">
      <alignment vertical="center"/>
      <protection locked="0"/>
    </xf>
    <xf numFmtId="0" fontId="26" fillId="0" borderId="4" xfId="1" applyFont="1" applyFill="1" applyBorder="1" applyAlignment="1" applyProtection="1">
      <alignment vertical="center"/>
      <protection locked="0"/>
    </xf>
    <xf numFmtId="0" fontId="5" fillId="14" borderId="2" xfId="0" applyFont="1" applyFill="1" applyBorder="1" applyAlignment="1" applyProtection="1">
      <alignment horizontal="left" vertical="center"/>
    </xf>
    <xf numFmtId="0" fontId="5" fillId="14" borderId="3" xfId="0" applyFont="1" applyFill="1" applyBorder="1" applyAlignment="1" applyProtection="1">
      <alignment horizontal="left" vertical="center"/>
    </xf>
    <xf numFmtId="0" fontId="5" fillId="14" borderId="4" xfId="0" applyFont="1" applyFill="1" applyBorder="1" applyAlignment="1" applyProtection="1">
      <alignment horizontal="left" vertical="center"/>
    </xf>
    <xf numFmtId="0" fontId="57" fillId="12" borderId="32" xfId="0" applyFont="1" applyFill="1" applyBorder="1" applyAlignment="1" applyProtection="1">
      <alignment horizontal="center" vertical="center"/>
    </xf>
    <xf numFmtId="0" fontId="57" fillId="12" borderId="48" xfId="0" applyFont="1" applyFill="1" applyBorder="1" applyAlignment="1" applyProtection="1">
      <alignment horizontal="center" vertical="center"/>
    </xf>
    <xf numFmtId="0" fontId="57" fillId="12" borderId="49" xfId="0" applyFont="1" applyFill="1" applyBorder="1" applyAlignment="1" applyProtection="1">
      <alignment horizontal="center" vertical="center"/>
    </xf>
    <xf numFmtId="0" fontId="56" fillId="0" borderId="28" xfId="0" applyFont="1" applyFill="1" applyBorder="1" applyAlignment="1" applyProtection="1">
      <alignment horizontal="center" vertical="center"/>
    </xf>
    <xf numFmtId="0" fontId="56" fillId="0" borderId="0" xfId="0" applyFont="1" applyFill="1" applyBorder="1" applyAlignment="1" applyProtection="1">
      <alignment horizontal="center" vertical="center"/>
    </xf>
    <xf numFmtId="0" fontId="56" fillId="0" borderId="29" xfId="0" applyFont="1" applyFill="1" applyBorder="1" applyAlignment="1" applyProtection="1">
      <alignment horizontal="center" vertical="center"/>
    </xf>
    <xf numFmtId="0" fontId="2" fillId="0" borderId="0" xfId="0" applyFont="1" applyBorder="1" applyAlignment="1" applyProtection="1">
      <alignment horizontal="right" vertical="center"/>
    </xf>
    <xf numFmtId="0" fontId="3" fillId="0" borderId="0" xfId="0" applyFont="1" applyBorder="1" applyAlignment="1" applyProtection="1">
      <alignment horizontal="right" vertical="center"/>
    </xf>
    <xf numFmtId="0" fontId="6" fillId="11" borderId="0" xfId="0" applyFont="1" applyFill="1" applyBorder="1" applyAlignment="1" applyProtection="1">
      <alignment horizontal="center" vertical="center" wrapText="1"/>
    </xf>
    <xf numFmtId="0" fontId="6" fillId="11" borderId="22" xfId="0" applyFont="1" applyFill="1" applyBorder="1" applyAlignment="1" applyProtection="1">
      <alignment horizontal="center" vertical="center" wrapText="1"/>
    </xf>
    <xf numFmtId="0" fontId="6" fillId="10" borderId="0" xfId="0" applyFont="1" applyFill="1" applyBorder="1" applyAlignment="1" applyProtection="1">
      <alignment horizontal="center" vertical="center"/>
    </xf>
    <xf numFmtId="0" fontId="6" fillId="10" borderId="22" xfId="0" applyFont="1" applyFill="1" applyBorder="1" applyAlignment="1" applyProtection="1">
      <alignment horizontal="center" vertical="center"/>
    </xf>
    <xf numFmtId="0" fontId="2" fillId="0" borderId="13" xfId="0" applyFont="1" applyBorder="1" applyAlignment="1" applyProtection="1">
      <alignment vertical="center"/>
    </xf>
    <xf numFmtId="0" fontId="2" fillId="0" borderId="14" xfId="0" applyFont="1" applyBorder="1" applyAlignment="1" applyProtection="1">
      <alignment vertical="center"/>
    </xf>
    <xf numFmtId="0" fontId="2" fillId="0" borderId="15" xfId="0" applyFont="1" applyBorder="1" applyAlignment="1" applyProtection="1">
      <alignment vertical="center"/>
    </xf>
    <xf numFmtId="0" fontId="5" fillId="14" borderId="13" xfId="0" applyFont="1" applyFill="1" applyBorder="1" applyAlignment="1" applyProtection="1">
      <alignment horizontal="center" vertical="center"/>
    </xf>
    <xf numFmtId="0" fontId="5" fillId="14" borderId="14" xfId="0" applyFont="1" applyFill="1" applyBorder="1" applyAlignment="1" applyProtection="1">
      <alignment horizontal="center" vertical="center"/>
    </xf>
    <xf numFmtId="0" fontId="5" fillId="14" borderId="15" xfId="0" applyFont="1" applyFill="1" applyBorder="1" applyAlignment="1" applyProtection="1">
      <alignment horizontal="center" vertical="center"/>
    </xf>
    <xf numFmtId="0" fontId="18" fillId="0" borderId="13" xfId="0" applyFont="1" applyBorder="1" applyAlignment="1" applyProtection="1">
      <alignment horizontal="center" vertical="center"/>
      <protection locked="0"/>
    </xf>
    <xf numFmtId="0" fontId="18" fillId="0" borderId="14" xfId="0" applyFont="1" applyBorder="1" applyAlignment="1" applyProtection="1">
      <alignment horizontal="center" vertical="center"/>
      <protection locked="0"/>
    </xf>
    <xf numFmtId="0" fontId="18" fillId="0" borderId="15" xfId="0" applyFont="1" applyBorder="1" applyAlignment="1" applyProtection="1">
      <alignment horizontal="center" vertical="center"/>
      <protection locked="0"/>
    </xf>
    <xf numFmtId="0" fontId="18" fillId="0" borderId="16" xfId="0" applyFont="1" applyBorder="1" applyAlignment="1" applyProtection="1">
      <alignment horizontal="center" vertical="center"/>
      <protection locked="0"/>
    </xf>
    <xf numFmtId="0" fontId="18" fillId="0" borderId="0" xfId="0" applyFont="1" applyBorder="1" applyAlignment="1" applyProtection="1">
      <alignment horizontal="center" vertical="center"/>
      <protection locked="0"/>
    </xf>
    <xf numFmtId="0" fontId="18" fillId="0" borderId="17" xfId="0" applyFont="1" applyBorder="1" applyAlignment="1" applyProtection="1">
      <alignment horizontal="center" vertical="center"/>
      <protection locked="0"/>
    </xf>
    <xf numFmtId="0" fontId="18" fillId="0" borderId="18" xfId="0" applyFont="1" applyBorder="1" applyAlignment="1" applyProtection="1">
      <alignment horizontal="center" vertical="center"/>
      <protection locked="0"/>
    </xf>
    <xf numFmtId="0" fontId="18" fillId="0" borderId="19" xfId="0" applyFont="1" applyBorder="1" applyAlignment="1" applyProtection="1">
      <alignment horizontal="center" vertical="center"/>
      <protection locked="0"/>
    </xf>
    <xf numFmtId="0" fontId="18" fillId="0" borderId="20" xfId="0" applyFont="1" applyBorder="1" applyAlignment="1" applyProtection="1">
      <alignment horizontal="center" vertical="center"/>
      <protection locked="0"/>
    </xf>
    <xf numFmtId="0" fontId="2" fillId="0" borderId="19" xfId="0" applyFont="1" applyBorder="1" applyAlignment="1" applyProtection="1">
      <alignment vertical="center"/>
    </xf>
    <xf numFmtId="0" fontId="2" fillId="0" borderId="0" xfId="0" applyFont="1" applyFill="1" applyBorder="1" applyAlignment="1" applyProtection="1">
      <alignment vertical="center"/>
    </xf>
    <xf numFmtId="0" fontId="2" fillId="0" borderId="16" xfId="0" applyFont="1" applyBorder="1" applyAlignment="1" applyProtection="1">
      <alignment vertical="center"/>
    </xf>
    <xf numFmtId="0" fontId="2" fillId="0" borderId="0" xfId="0" applyFont="1" applyBorder="1" applyAlignment="1" applyProtection="1">
      <alignment vertical="center"/>
    </xf>
    <xf numFmtId="0" fontId="2" fillId="0" borderId="17" xfId="0" applyFont="1" applyBorder="1" applyAlignment="1" applyProtection="1">
      <alignment vertical="center"/>
    </xf>
    <xf numFmtId="0" fontId="23" fillId="0" borderId="18" xfId="1" applyFont="1" applyBorder="1" applyAlignment="1" applyProtection="1">
      <alignment vertical="center"/>
    </xf>
    <xf numFmtId="0" fontId="23" fillId="0" borderId="19" xfId="1" applyFont="1" applyBorder="1" applyAlignment="1" applyProtection="1">
      <alignment vertical="center"/>
    </xf>
    <xf numFmtId="0" fontId="23" fillId="0" borderId="20" xfId="1" applyFont="1" applyBorder="1" applyAlignment="1" applyProtection="1">
      <alignment vertical="center"/>
    </xf>
    <xf numFmtId="0" fontId="2" fillId="0" borderId="0" xfId="0" applyFont="1" applyBorder="1" applyAlignment="1" applyProtection="1">
      <alignment horizontal="center" vertical="center"/>
    </xf>
    <xf numFmtId="0" fontId="3" fillId="0" borderId="0" xfId="0" applyFont="1" applyBorder="1" applyAlignment="1" applyProtection="1">
      <alignment vertical="center"/>
    </xf>
    <xf numFmtId="164" fontId="3" fillId="8" borderId="0" xfId="0" applyNumberFormat="1" applyFont="1" applyFill="1" applyBorder="1" applyAlignment="1" applyProtection="1">
      <alignment horizontal="left" vertical="center"/>
      <protection locked="0"/>
    </xf>
    <xf numFmtId="0" fontId="0" fillId="0" borderId="13" xfId="0" applyBorder="1" applyAlignment="1" applyProtection="1">
      <alignment vertical="center"/>
    </xf>
    <xf numFmtId="0" fontId="0" fillId="0" borderId="14" xfId="0" applyBorder="1" applyAlignment="1" applyProtection="1">
      <alignment vertical="center"/>
    </xf>
    <xf numFmtId="0" fontId="5" fillId="14" borderId="0" xfId="0" applyFont="1" applyFill="1" applyBorder="1" applyAlignment="1" applyProtection="1">
      <alignment horizontal="center" vertical="center"/>
    </xf>
    <xf numFmtId="0" fontId="42" fillId="0" borderId="0" xfId="0" applyFont="1" applyBorder="1" applyAlignment="1" applyProtection="1">
      <alignment horizontal="left" vertical="center" wrapText="1"/>
    </xf>
    <xf numFmtId="0" fontId="21" fillId="0" borderId="14" xfId="0" applyFont="1" applyBorder="1" applyAlignment="1" applyProtection="1">
      <alignment horizontal="right" wrapText="1"/>
    </xf>
    <xf numFmtId="0" fontId="21" fillId="0" borderId="15" xfId="0" applyFont="1" applyBorder="1" applyAlignment="1" applyProtection="1">
      <alignment horizontal="right" wrapText="1"/>
    </xf>
    <xf numFmtId="0" fontId="21" fillId="0" borderId="19" xfId="0" applyFont="1" applyBorder="1" applyAlignment="1" applyProtection="1">
      <alignment horizontal="right" wrapText="1"/>
    </xf>
    <xf numFmtId="0" fontId="21" fillId="0" borderId="20" xfId="0" applyFont="1" applyBorder="1" applyAlignment="1" applyProtection="1">
      <alignment horizontal="right" wrapText="1"/>
    </xf>
    <xf numFmtId="0" fontId="0" fillId="0" borderId="18" xfId="0" applyBorder="1" applyAlignment="1" applyProtection="1">
      <alignment vertical="center" wrapText="1"/>
    </xf>
    <xf numFmtId="0" fontId="0" fillId="0" borderId="19" xfId="0" applyBorder="1" applyAlignment="1" applyProtection="1">
      <alignment vertical="center" wrapText="1"/>
    </xf>
    <xf numFmtId="0" fontId="5" fillId="2" borderId="0" xfId="0" applyFont="1" applyFill="1" applyBorder="1" applyAlignment="1" applyProtection="1">
      <alignment vertical="center"/>
    </xf>
    <xf numFmtId="0" fontId="9" fillId="3" borderId="6" xfId="0" applyFont="1" applyFill="1" applyBorder="1" applyAlignment="1" applyProtection="1">
      <alignment horizontal="center" vertical="center" wrapText="1"/>
    </xf>
    <xf numFmtId="0" fontId="9" fillId="3" borderId="7" xfId="0" applyFont="1" applyFill="1" applyBorder="1" applyAlignment="1" applyProtection="1">
      <alignment horizontal="center" vertical="center" wrapText="1"/>
    </xf>
    <xf numFmtId="0" fontId="9" fillId="3" borderId="8" xfId="0" applyFont="1" applyFill="1" applyBorder="1" applyAlignment="1" applyProtection="1">
      <alignment horizontal="center" vertical="center" wrapText="1"/>
    </xf>
    <xf numFmtId="0" fontId="9" fillId="3" borderId="26" xfId="0" applyFont="1" applyFill="1" applyBorder="1" applyAlignment="1" applyProtection="1">
      <alignment horizontal="center" vertical="center" wrapText="1"/>
    </xf>
    <xf numFmtId="0" fontId="9" fillId="3" borderId="0" xfId="0" applyFont="1" applyFill="1" applyBorder="1" applyAlignment="1" applyProtection="1">
      <alignment horizontal="center" vertical="center" wrapText="1"/>
    </xf>
    <xf numFmtId="0" fontId="9" fillId="3" borderId="22" xfId="0" applyFont="1" applyFill="1" applyBorder="1" applyAlignment="1" applyProtection="1">
      <alignment horizontal="center" vertical="center" wrapText="1"/>
    </xf>
    <xf numFmtId="0" fontId="9" fillId="3" borderId="9" xfId="0" applyFont="1" applyFill="1" applyBorder="1" applyAlignment="1" applyProtection="1">
      <alignment horizontal="center" vertical="center" wrapText="1"/>
    </xf>
    <xf numFmtId="0" fontId="9" fillId="3" borderId="10" xfId="0" applyFont="1" applyFill="1" applyBorder="1" applyAlignment="1" applyProtection="1">
      <alignment horizontal="center" vertical="center" wrapText="1"/>
    </xf>
    <xf numFmtId="0" fontId="9" fillId="3" borderId="11" xfId="0" applyFont="1" applyFill="1" applyBorder="1" applyAlignment="1" applyProtection="1">
      <alignment horizontal="center" vertical="center" wrapText="1"/>
    </xf>
    <xf numFmtId="0" fontId="36" fillId="0" borderId="26" xfId="0" applyFont="1" applyBorder="1" applyAlignment="1" applyProtection="1">
      <alignment horizontal="right" vertical="center"/>
    </xf>
    <xf numFmtId="0" fontId="31" fillId="0" borderId="0" xfId="0" applyFont="1" applyAlignment="1">
      <alignment horizontal="right"/>
    </xf>
    <xf numFmtId="164" fontId="9" fillId="0" borderId="26" xfId="0" applyNumberFormat="1" applyFont="1" applyBorder="1" applyAlignment="1" applyProtection="1">
      <alignment horizontal="right"/>
      <protection locked="0"/>
    </xf>
    <xf numFmtId="0" fontId="0" fillId="0" borderId="0" xfId="0" applyAlignment="1">
      <alignment horizontal="right"/>
    </xf>
    <xf numFmtId="0" fontId="2" fillId="3" borderId="0" xfId="0" applyFont="1" applyFill="1" applyBorder="1" applyAlignment="1" applyProtection="1">
      <alignment vertical="center"/>
      <protection locked="0"/>
    </xf>
    <xf numFmtId="49" fontId="2" fillId="3" borderId="0" xfId="0" applyNumberFormat="1" applyFont="1" applyFill="1" applyBorder="1" applyAlignment="1" applyProtection="1">
      <alignment vertical="center"/>
      <protection locked="0"/>
    </xf>
    <xf numFmtId="0" fontId="27" fillId="0" borderId="6" xfId="0" applyFont="1" applyBorder="1" applyAlignment="1" applyProtection="1">
      <alignment horizontal="center" vertical="center"/>
    </xf>
    <xf numFmtId="0" fontId="27" fillId="0" borderId="7" xfId="0" applyFont="1" applyBorder="1" applyAlignment="1" applyProtection="1">
      <alignment horizontal="center" vertical="center"/>
    </xf>
    <xf numFmtId="0" fontId="27" fillId="0" borderId="8" xfId="0" applyFont="1" applyBorder="1" applyAlignment="1" applyProtection="1">
      <alignment horizontal="center" vertical="center"/>
    </xf>
    <xf numFmtId="0" fontId="27" fillId="0" borderId="26" xfId="0" applyFont="1" applyBorder="1" applyAlignment="1" applyProtection="1">
      <alignment horizontal="center" vertical="center"/>
    </xf>
    <xf numFmtId="0" fontId="27" fillId="0" borderId="0" xfId="0" applyFont="1" applyBorder="1" applyAlignment="1" applyProtection="1">
      <alignment horizontal="center" vertical="center"/>
    </xf>
    <xf numFmtId="0" fontId="27" fillId="0" borderId="22" xfId="0" applyFont="1" applyBorder="1" applyAlignment="1" applyProtection="1">
      <alignment horizontal="center" vertical="center"/>
    </xf>
    <xf numFmtId="0" fontId="25" fillId="3" borderId="6" xfId="0" applyFont="1" applyFill="1" applyBorder="1" applyAlignment="1" applyProtection="1">
      <alignment horizontal="center" vertical="center"/>
      <protection locked="0"/>
    </xf>
    <xf numFmtId="0" fontId="25" fillId="3" borderId="7" xfId="0" applyFont="1" applyFill="1" applyBorder="1" applyAlignment="1" applyProtection="1">
      <alignment horizontal="center" vertical="center"/>
      <protection locked="0"/>
    </xf>
    <xf numFmtId="0" fontId="25" fillId="3" borderId="8" xfId="0" applyFont="1" applyFill="1" applyBorder="1" applyAlignment="1" applyProtection="1">
      <alignment horizontal="center" vertical="center"/>
      <protection locked="0"/>
    </xf>
    <xf numFmtId="0" fontId="25" fillId="3" borderId="9" xfId="0" applyFont="1" applyFill="1" applyBorder="1" applyAlignment="1" applyProtection="1">
      <alignment horizontal="center" vertical="center"/>
      <protection locked="0"/>
    </xf>
    <xf numFmtId="0" fontId="25" fillId="3" borderId="10" xfId="0" applyFont="1" applyFill="1" applyBorder="1" applyAlignment="1" applyProtection="1">
      <alignment horizontal="center" vertical="center"/>
      <protection locked="0"/>
    </xf>
    <xf numFmtId="0" fontId="25" fillId="3" borderId="11" xfId="0" applyFont="1" applyFill="1" applyBorder="1" applyAlignment="1" applyProtection="1">
      <alignment horizontal="center" vertical="center"/>
      <protection locked="0"/>
    </xf>
    <xf numFmtId="0" fontId="2" fillId="0" borderId="54" xfId="0" applyFont="1" applyBorder="1" applyAlignment="1" applyProtection="1">
      <alignment vertical="center"/>
    </xf>
    <xf numFmtId="0" fontId="2" fillId="0" borderId="55" xfId="0" applyFont="1" applyBorder="1" applyAlignment="1" applyProtection="1">
      <alignment vertical="center"/>
    </xf>
    <xf numFmtId="0" fontId="2" fillId="0" borderId="9" xfId="0" applyFont="1" applyBorder="1" applyAlignment="1" applyProtection="1">
      <alignment horizontal="center" vertical="center"/>
    </xf>
    <xf numFmtId="0" fontId="2" fillId="0" borderId="10" xfId="0" applyFont="1" applyBorder="1" applyAlignment="1" applyProtection="1">
      <alignment horizontal="center" vertical="center"/>
    </xf>
    <xf numFmtId="0" fontId="2" fillId="0" borderId="11" xfId="0" applyFont="1" applyBorder="1" applyAlignment="1" applyProtection="1">
      <alignment horizontal="center" vertical="center"/>
    </xf>
    <xf numFmtId="0" fontId="2" fillId="0" borderId="51" xfId="0" applyFont="1" applyBorder="1" applyAlignment="1" applyProtection="1">
      <alignment vertical="center"/>
    </xf>
    <xf numFmtId="0" fontId="2" fillId="0" borderId="52" xfId="0" applyFont="1" applyBorder="1" applyAlignment="1" applyProtection="1">
      <alignment vertical="center"/>
    </xf>
    <xf numFmtId="0" fontId="2" fillId="0" borderId="53" xfId="0" applyFont="1" applyBorder="1" applyAlignment="1" applyProtection="1">
      <alignment vertical="center"/>
    </xf>
    <xf numFmtId="0" fontId="9" fillId="0" borderId="23" xfId="0" applyFont="1" applyBorder="1" applyAlignment="1" applyProtection="1">
      <alignment horizontal="center" vertical="center" wrapText="1"/>
    </xf>
    <xf numFmtId="0" fontId="9" fillId="0" borderId="24" xfId="0" applyFont="1" applyBorder="1" applyAlignment="1" applyProtection="1">
      <alignment horizontal="center" vertical="center" wrapText="1"/>
    </xf>
    <xf numFmtId="0" fontId="9" fillId="0" borderId="25" xfId="0" applyFont="1" applyBorder="1" applyAlignment="1" applyProtection="1">
      <alignment horizontal="center" vertical="center" wrapText="1"/>
    </xf>
    <xf numFmtId="0" fontId="2" fillId="3" borderId="2" xfId="0" applyFont="1" applyFill="1" applyBorder="1" applyAlignment="1" applyProtection="1">
      <alignment horizontal="left" vertical="center"/>
    </xf>
    <xf numFmtId="0" fontId="2" fillId="3" borderId="3" xfId="0" applyFont="1" applyFill="1" applyBorder="1" applyAlignment="1" applyProtection="1">
      <alignment horizontal="left" vertical="center"/>
    </xf>
    <xf numFmtId="0" fontId="2" fillId="3" borderId="4" xfId="0" applyFont="1" applyFill="1" applyBorder="1" applyAlignment="1" applyProtection="1">
      <alignment horizontal="left" vertical="center"/>
    </xf>
    <xf numFmtId="0" fontId="23" fillId="0" borderId="56" xfId="1" applyFont="1" applyBorder="1" applyAlignment="1" applyProtection="1">
      <alignment vertical="center"/>
    </xf>
    <xf numFmtId="0" fontId="23" fillId="0" borderId="57" xfId="1" applyFont="1" applyBorder="1" applyAlignment="1" applyProtection="1">
      <alignment vertical="center"/>
    </xf>
    <xf numFmtId="0" fontId="23" fillId="0" borderId="58" xfId="1" applyFont="1" applyBorder="1" applyAlignment="1" applyProtection="1">
      <alignment vertical="center"/>
    </xf>
    <xf numFmtId="0" fontId="5" fillId="11" borderId="2" xfId="0" applyFont="1" applyFill="1" applyBorder="1" applyAlignment="1" applyProtection="1">
      <alignment horizontal="left" vertical="center"/>
    </xf>
    <xf numFmtId="0" fontId="5" fillId="11" borderId="3" xfId="0" applyFont="1" applyFill="1" applyBorder="1" applyAlignment="1" applyProtection="1">
      <alignment horizontal="left" vertical="center"/>
    </xf>
    <xf numFmtId="0" fontId="5" fillId="11" borderId="4" xfId="0" applyFont="1" applyFill="1" applyBorder="1" applyAlignment="1" applyProtection="1">
      <alignment horizontal="left" vertical="center"/>
    </xf>
    <xf numFmtId="0" fontId="5" fillId="11" borderId="0" xfId="0" applyFont="1" applyFill="1" applyBorder="1" applyAlignment="1" applyProtection="1">
      <alignment horizontal="center" vertical="center"/>
    </xf>
    <xf numFmtId="0" fontId="5" fillId="11" borderId="1" xfId="0" applyFont="1" applyFill="1" applyBorder="1" applyAlignment="1" applyProtection="1">
      <alignment horizontal="left" vertical="center" wrapText="1"/>
    </xf>
    <xf numFmtId="0" fontId="3" fillId="0" borderId="9" xfId="0" applyFont="1" applyBorder="1" applyAlignment="1" applyProtection="1">
      <alignment vertical="center"/>
    </xf>
    <xf numFmtId="0" fontId="3" fillId="0" borderId="10" xfId="0" applyFont="1" applyBorder="1" applyAlignment="1" applyProtection="1">
      <alignment vertical="center"/>
    </xf>
    <xf numFmtId="0" fontId="3" fillId="0" borderId="11" xfId="0" applyFont="1" applyBorder="1" applyAlignment="1" applyProtection="1">
      <alignment vertical="center"/>
    </xf>
    <xf numFmtId="0" fontId="2" fillId="0" borderId="2" xfId="0" applyFont="1" applyFill="1" applyBorder="1" applyAlignment="1" applyProtection="1">
      <alignment vertical="center"/>
    </xf>
    <xf numFmtId="0" fontId="2" fillId="0" borderId="3" xfId="0" applyFont="1" applyFill="1" applyBorder="1" applyAlignment="1" applyProtection="1">
      <alignment vertical="center"/>
    </xf>
    <xf numFmtId="0" fontId="2" fillId="0" borderId="4" xfId="0" applyFont="1" applyFill="1" applyBorder="1" applyAlignment="1" applyProtection="1">
      <alignment vertical="center"/>
    </xf>
    <xf numFmtId="0" fontId="45" fillId="3" borderId="1" xfId="0" applyFont="1" applyFill="1" applyBorder="1" applyAlignment="1" applyProtection="1">
      <alignment horizontal="center" vertical="center" wrapText="1"/>
    </xf>
    <xf numFmtId="0" fontId="0" fillId="0" borderId="15" xfId="0" applyBorder="1" applyAlignment="1" applyProtection="1">
      <alignment vertical="center"/>
    </xf>
    <xf numFmtId="0" fontId="2" fillId="0" borderId="26" xfId="0" applyNumberFormat="1" applyFont="1" applyBorder="1" applyAlignment="1" applyProtection="1">
      <alignment vertical="center" wrapText="1"/>
    </xf>
    <xf numFmtId="0" fontId="2" fillId="0" borderId="0" xfId="0" applyNumberFormat="1" applyFont="1" applyBorder="1" applyAlignment="1" applyProtection="1">
      <alignment vertical="center" wrapText="1"/>
    </xf>
    <xf numFmtId="0" fontId="2" fillId="0" borderId="22" xfId="0" applyNumberFormat="1" applyFont="1" applyBorder="1" applyAlignment="1" applyProtection="1">
      <alignment vertical="center" wrapText="1"/>
    </xf>
    <xf numFmtId="0" fontId="2" fillId="0" borderId="26" xfId="0" applyFont="1" applyBorder="1" applyAlignment="1" applyProtection="1">
      <alignment vertical="center" wrapText="1"/>
    </xf>
    <xf numFmtId="0" fontId="2" fillId="0" borderId="0" xfId="0" applyFont="1" applyBorder="1" applyAlignment="1" applyProtection="1">
      <alignment vertical="center" wrapText="1"/>
    </xf>
    <xf numFmtId="0" fontId="2" fillId="0" borderId="22" xfId="0" applyFont="1" applyBorder="1" applyAlignment="1" applyProtection="1">
      <alignment vertical="center" wrapText="1"/>
    </xf>
    <xf numFmtId="0" fontId="3" fillId="0" borderId="9" xfId="0" applyFont="1" applyBorder="1" applyAlignment="1" applyProtection="1">
      <alignment horizontal="center" vertical="center" wrapText="1"/>
    </xf>
    <xf numFmtId="0" fontId="3" fillId="0" borderId="10" xfId="0" applyFont="1" applyBorder="1" applyAlignment="1" applyProtection="1">
      <alignment horizontal="center" vertical="center" wrapText="1"/>
    </xf>
    <xf numFmtId="0" fontId="3" fillId="0" borderId="11" xfId="0" applyFont="1" applyBorder="1" applyAlignment="1" applyProtection="1">
      <alignment horizontal="center" vertical="center" wrapText="1"/>
    </xf>
    <xf numFmtId="0" fontId="9" fillId="0" borderId="26" xfId="0" applyFont="1" applyBorder="1" applyAlignment="1" applyProtection="1">
      <alignment horizontal="center" vertical="center" wrapText="1"/>
    </xf>
    <xf numFmtId="0" fontId="9" fillId="0" borderId="0" xfId="0" applyFont="1" applyBorder="1" applyAlignment="1" applyProtection="1">
      <alignment horizontal="center" vertical="center" wrapText="1"/>
    </xf>
    <xf numFmtId="0" fontId="9" fillId="0" borderId="22" xfId="0" applyFont="1" applyBorder="1" applyAlignment="1" applyProtection="1">
      <alignment horizontal="center" vertical="center" wrapText="1"/>
    </xf>
    <xf numFmtId="0" fontId="9" fillId="0" borderId="7" xfId="0" applyFont="1" applyBorder="1" applyAlignment="1" applyProtection="1">
      <alignment horizontal="right"/>
    </xf>
    <xf numFmtId="0" fontId="42" fillId="0" borderId="2" xfId="0" applyFont="1" applyBorder="1" applyAlignment="1" applyProtection="1">
      <alignment vertical="center"/>
    </xf>
    <xf numFmtId="0" fontId="42" fillId="0" borderId="3" xfId="0" applyFont="1" applyBorder="1" applyAlignment="1" applyProtection="1">
      <alignment vertical="center"/>
    </xf>
    <xf numFmtId="0" fontId="42" fillId="0" borderId="4" xfId="0" applyFont="1" applyBorder="1" applyAlignment="1" applyProtection="1">
      <alignment vertical="center"/>
    </xf>
    <xf numFmtId="0" fontId="50" fillId="0" borderId="2" xfId="0" applyFont="1" applyBorder="1" applyAlignment="1" applyProtection="1">
      <alignment vertical="center"/>
    </xf>
    <xf numFmtId="0" fontId="50" fillId="0" borderId="3" xfId="0" applyFont="1" applyBorder="1" applyAlignment="1" applyProtection="1">
      <alignment vertical="center"/>
    </xf>
    <xf numFmtId="0" fontId="50" fillId="0" borderId="4" xfId="0" applyFont="1" applyBorder="1" applyAlignment="1" applyProtection="1">
      <alignment vertical="center"/>
    </xf>
    <xf numFmtId="0" fontId="49" fillId="0" borderId="2" xfId="0" applyFont="1" applyBorder="1" applyAlignment="1" applyProtection="1">
      <alignment horizontal="center" vertical="center"/>
    </xf>
    <xf numFmtId="0" fontId="49" fillId="0" borderId="3" xfId="0" applyFont="1" applyBorder="1" applyAlignment="1" applyProtection="1">
      <alignment horizontal="center" vertical="center"/>
    </xf>
    <xf numFmtId="0" fontId="49" fillId="0" borderId="4" xfId="0" applyFont="1" applyBorder="1" applyAlignment="1" applyProtection="1">
      <alignment horizontal="center" vertical="center"/>
    </xf>
    <xf numFmtId="0" fontId="5" fillId="11" borderId="2" xfId="0" applyFont="1" applyFill="1" applyBorder="1" applyAlignment="1" applyProtection="1">
      <alignment vertical="center"/>
    </xf>
    <xf numFmtId="0" fontId="5" fillId="11" borderId="3" xfId="0" applyFont="1" applyFill="1" applyBorder="1" applyAlignment="1" applyProtection="1">
      <alignment vertical="center"/>
    </xf>
    <xf numFmtId="0" fontId="5" fillId="11" borderId="4" xfId="0" applyFont="1" applyFill="1" applyBorder="1" applyAlignment="1" applyProtection="1">
      <alignment vertical="center"/>
    </xf>
    <xf numFmtId="0" fontId="60" fillId="0" borderId="2" xfId="0" applyFont="1" applyFill="1" applyBorder="1" applyAlignment="1" applyProtection="1">
      <alignment horizontal="center" vertical="center" wrapText="1"/>
    </xf>
    <xf numFmtId="0" fontId="60" fillId="0" borderId="3" xfId="0" applyFont="1" applyFill="1" applyBorder="1" applyAlignment="1" applyProtection="1">
      <alignment horizontal="center" vertical="center" wrapText="1"/>
    </xf>
    <xf numFmtId="0" fontId="60" fillId="0" borderId="4" xfId="0" applyFont="1" applyFill="1" applyBorder="1" applyAlignment="1" applyProtection="1">
      <alignment horizontal="center" vertical="center" wrapText="1"/>
    </xf>
    <xf numFmtId="0" fontId="39" fillId="6" borderId="1" xfId="0" applyFont="1" applyFill="1" applyBorder="1" applyAlignment="1" applyProtection="1">
      <alignment horizontal="center" vertical="center" wrapText="1"/>
    </xf>
    <xf numFmtId="0" fontId="2" fillId="0" borderId="2" xfId="0" applyFont="1" applyFill="1" applyBorder="1" applyAlignment="1" applyProtection="1">
      <alignment horizontal="left" vertical="center"/>
    </xf>
    <xf numFmtId="0" fontId="2" fillId="0" borderId="3" xfId="0" applyFont="1" applyFill="1" applyBorder="1" applyAlignment="1" applyProtection="1">
      <alignment horizontal="left" vertical="center"/>
    </xf>
    <xf numFmtId="0" fontId="2" fillId="0" borderId="4" xfId="0" applyFont="1" applyFill="1" applyBorder="1" applyAlignment="1" applyProtection="1">
      <alignment horizontal="left" vertical="center"/>
    </xf>
    <xf numFmtId="0" fontId="39" fillId="6" borderId="6" xfId="0" applyFont="1" applyFill="1" applyBorder="1" applyAlignment="1" applyProtection="1">
      <alignment horizontal="center" vertical="center" wrapText="1"/>
    </xf>
    <xf numFmtId="0" fontId="39" fillId="6" borderId="7" xfId="0" applyFont="1" applyFill="1" applyBorder="1" applyAlignment="1" applyProtection="1">
      <alignment horizontal="center" vertical="center" wrapText="1"/>
    </xf>
    <xf numFmtId="0" fontId="39" fillId="6" borderId="8" xfId="0" applyFont="1" applyFill="1" applyBorder="1" applyAlignment="1" applyProtection="1">
      <alignment horizontal="center" vertical="center" wrapText="1"/>
    </xf>
    <xf numFmtId="0" fontId="39" fillId="6" borderId="26" xfId="0" applyFont="1" applyFill="1" applyBorder="1" applyAlignment="1" applyProtection="1">
      <alignment horizontal="center" vertical="center" wrapText="1"/>
    </xf>
    <xf numFmtId="0" fontId="39" fillId="6" borderId="0" xfId="0" applyFont="1" applyFill="1" applyBorder="1" applyAlignment="1" applyProtection="1">
      <alignment horizontal="center" vertical="center" wrapText="1"/>
    </xf>
    <xf numFmtId="0" fontId="39" fillId="6" borderId="22" xfId="0" applyFont="1" applyFill="1" applyBorder="1" applyAlignment="1" applyProtection="1">
      <alignment horizontal="center" vertical="center" wrapText="1"/>
    </xf>
    <xf numFmtId="0" fontId="39" fillId="6" borderId="9" xfId="0" applyFont="1" applyFill="1" applyBorder="1" applyAlignment="1" applyProtection="1">
      <alignment horizontal="center" vertical="center" wrapText="1"/>
    </xf>
    <xf numFmtId="0" fontId="39" fillId="6" borderId="10" xfId="0" applyFont="1" applyFill="1" applyBorder="1" applyAlignment="1" applyProtection="1">
      <alignment horizontal="center" vertical="center" wrapText="1"/>
    </xf>
    <xf numFmtId="0" fontId="39" fillId="6" borderId="11" xfId="0" applyFont="1" applyFill="1" applyBorder="1" applyAlignment="1" applyProtection="1">
      <alignment horizontal="center" vertical="center" wrapText="1"/>
    </xf>
    <xf numFmtId="0" fontId="3" fillId="0" borderId="2" xfId="0" applyFont="1" applyBorder="1" applyAlignment="1" applyProtection="1">
      <alignment vertical="center"/>
    </xf>
    <xf numFmtId="0" fontId="3" fillId="0" borderId="3" xfId="0" applyFont="1" applyBorder="1" applyAlignment="1" applyProtection="1">
      <alignment vertical="center"/>
    </xf>
    <xf numFmtId="0" fontId="3" fillId="0" borderId="4" xfId="0" applyFont="1" applyBorder="1" applyAlignment="1" applyProtection="1">
      <alignment vertical="center"/>
    </xf>
    <xf numFmtId="0" fontId="48" fillId="0" borderId="10" xfId="0" applyFont="1" applyBorder="1" applyAlignment="1" applyProtection="1">
      <alignment horizontal="left" vertical="center"/>
    </xf>
    <xf numFmtId="0" fontId="48" fillId="0" borderId="0" xfId="0" applyFont="1" applyBorder="1" applyAlignment="1" applyProtection="1">
      <alignment horizontal="left" vertical="center"/>
    </xf>
    <xf numFmtId="0" fontId="2" fillId="0" borderId="2" xfId="0" applyFont="1" applyFill="1" applyBorder="1" applyAlignment="1" applyProtection="1">
      <alignment horizontal="left" vertical="center" wrapText="1"/>
    </xf>
    <xf numFmtId="0" fontId="2" fillId="0" borderId="3" xfId="0" applyFont="1" applyFill="1" applyBorder="1" applyAlignment="1" applyProtection="1">
      <alignment horizontal="left" vertical="center" wrapText="1"/>
    </xf>
    <xf numFmtId="0" fontId="2" fillId="0" borderId="4" xfId="0" applyFont="1" applyFill="1" applyBorder="1" applyAlignment="1" applyProtection="1">
      <alignment horizontal="left" vertical="center" wrapText="1"/>
    </xf>
    <xf numFmtId="0" fontId="48" fillId="0" borderId="3" xfId="0" applyFont="1" applyBorder="1" applyAlignment="1" applyProtection="1">
      <alignment horizontal="left" vertical="center"/>
    </xf>
    <xf numFmtId="0" fontId="2" fillId="0" borderId="9" xfId="0" applyFont="1" applyFill="1" applyBorder="1" applyAlignment="1" applyProtection="1">
      <alignment vertical="center"/>
    </xf>
    <xf numFmtId="0" fontId="2" fillId="0" borderId="10" xfId="0" applyFont="1" applyFill="1" applyBorder="1" applyAlignment="1" applyProtection="1">
      <alignment vertical="center"/>
    </xf>
    <xf numFmtId="0" fontId="2" fillId="0" borderId="11" xfId="0" applyFont="1" applyFill="1" applyBorder="1" applyAlignment="1" applyProtection="1">
      <alignment vertical="center"/>
    </xf>
    <xf numFmtId="0" fontId="22" fillId="0" borderId="16" xfId="0" applyFont="1" applyBorder="1" applyAlignment="1" applyProtection="1">
      <alignment vertical="center"/>
    </xf>
    <xf numFmtId="0" fontId="22" fillId="0" borderId="0" xfId="0" applyFont="1" applyBorder="1" applyAlignment="1" applyProtection="1">
      <alignment vertical="center"/>
    </xf>
    <xf numFmtId="0" fontId="22" fillId="0" borderId="17" xfId="0" applyFont="1" applyBorder="1" applyAlignment="1" applyProtection="1">
      <alignment vertical="center"/>
    </xf>
    <xf numFmtId="0" fontId="0" fillId="0" borderId="0" xfId="0"/>
    <xf numFmtId="0" fontId="45" fillId="0" borderId="45" xfId="0" applyFont="1" applyFill="1" applyBorder="1" applyAlignment="1" applyProtection="1">
      <alignment horizontal="center" vertical="center"/>
    </xf>
    <xf numFmtId="0" fontId="45" fillId="0" borderId="46" xfId="0" applyFont="1" applyFill="1" applyBorder="1" applyAlignment="1" applyProtection="1">
      <alignment horizontal="center" vertical="center"/>
    </xf>
    <xf numFmtId="0" fontId="45" fillId="0" borderId="47" xfId="0" applyFont="1" applyFill="1" applyBorder="1" applyAlignment="1" applyProtection="1">
      <alignment horizontal="center" vertical="center"/>
    </xf>
    <xf numFmtId="164" fontId="3" fillId="0" borderId="0" xfId="0" applyNumberFormat="1" applyFont="1" applyBorder="1" applyAlignment="1" applyProtection="1">
      <alignment horizontal="center"/>
    </xf>
    <xf numFmtId="0" fontId="3" fillId="0" borderId="0" xfId="0" applyFont="1" applyFill="1" applyBorder="1" applyAlignment="1" applyProtection="1">
      <alignment horizontal="left"/>
    </xf>
    <xf numFmtId="0" fontId="12" fillId="0" borderId="0" xfId="0" applyFont="1" applyFill="1" applyBorder="1" applyAlignment="1" applyProtection="1">
      <alignment horizontal="center" vertical="center"/>
    </xf>
    <xf numFmtId="0" fontId="12" fillId="0" borderId="26" xfId="0" applyFont="1" applyFill="1" applyBorder="1" applyAlignment="1" applyProtection="1">
      <alignment vertical="center" wrapText="1"/>
    </xf>
    <xf numFmtId="0" fontId="12" fillId="0" borderId="0" xfId="0" applyFont="1" applyFill="1" applyBorder="1" applyAlignment="1" applyProtection="1">
      <alignment vertical="center" wrapText="1"/>
    </xf>
    <xf numFmtId="0" fontId="12" fillId="0" borderId="22" xfId="0" applyFont="1" applyFill="1" applyBorder="1" applyAlignment="1" applyProtection="1">
      <alignment vertical="center" wrapText="1"/>
    </xf>
    <xf numFmtId="0" fontId="12" fillId="0" borderId="6" xfId="0" applyFont="1" applyFill="1" applyBorder="1" applyAlignment="1" applyProtection="1">
      <alignment vertical="center" wrapText="1"/>
    </xf>
    <xf numFmtId="0" fontId="12" fillId="0" borderId="7" xfId="0" applyFont="1" applyFill="1" applyBorder="1" applyAlignment="1" applyProtection="1">
      <alignment vertical="center" wrapText="1"/>
    </xf>
    <xf numFmtId="0" fontId="12" fillId="0" borderId="8" xfId="0" applyFont="1" applyFill="1" applyBorder="1" applyAlignment="1" applyProtection="1">
      <alignment vertical="center" wrapText="1"/>
    </xf>
    <xf numFmtId="0" fontId="38" fillId="3" borderId="1" xfId="0" applyFont="1" applyFill="1" applyBorder="1" applyAlignment="1" applyProtection="1">
      <alignment horizontal="center" vertical="center" wrapText="1"/>
    </xf>
    <xf numFmtId="0" fontId="38" fillId="3" borderId="21" xfId="0" applyFont="1" applyFill="1" applyBorder="1" applyAlignment="1" applyProtection="1">
      <alignment horizontal="center" vertical="center" wrapText="1"/>
    </xf>
    <xf numFmtId="0" fontId="12" fillId="0" borderId="9" xfId="0" applyFont="1" applyFill="1" applyBorder="1" applyAlignment="1" applyProtection="1">
      <alignment vertical="center" wrapText="1"/>
    </xf>
    <xf numFmtId="0" fontId="12" fillId="0" borderId="10" xfId="0" applyFont="1" applyFill="1" applyBorder="1" applyAlignment="1" applyProtection="1">
      <alignment vertical="center" wrapText="1"/>
    </xf>
    <xf numFmtId="0" fontId="12" fillId="0" borderId="11" xfId="0" applyFont="1" applyFill="1" applyBorder="1" applyAlignment="1" applyProtection="1">
      <alignment vertical="center" wrapText="1"/>
    </xf>
    <xf numFmtId="0" fontId="53" fillId="0" borderId="2" xfId="0" applyFont="1" applyFill="1" applyBorder="1" applyAlignment="1" applyProtection="1">
      <alignment horizontal="center" vertical="center"/>
    </xf>
    <xf numFmtId="0" fontId="53" fillId="0" borderId="3" xfId="0" applyFont="1" applyFill="1" applyBorder="1" applyAlignment="1" applyProtection="1">
      <alignment horizontal="center" vertical="center"/>
    </xf>
    <xf numFmtId="0" fontId="48" fillId="0" borderId="10" xfId="0" applyFont="1" applyFill="1" applyBorder="1" applyAlignment="1" applyProtection="1">
      <alignment horizontal="center"/>
    </xf>
    <xf numFmtId="0" fontId="48" fillId="0" borderId="0" xfId="0" applyFont="1" applyFill="1" applyBorder="1" applyAlignment="1" applyProtection="1">
      <alignment horizontal="center"/>
    </xf>
    <xf numFmtId="0" fontId="48" fillId="0" borderId="22" xfId="0" applyFont="1" applyFill="1" applyBorder="1" applyAlignment="1" applyProtection="1">
      <alignment horizontal="center"/>
    </xf>
    <xf numFmtId="0" fontId="18" fillId="7" borderId="32" xfId="0" applyFont="1" applyFill="1" applyBorder="1" applyAlignment="1" applyProtection="1">
      <alignment horizontal="center"/>
      <protection locked="0"/>
    </xf>
    <xf numFmtId="0" fontId="18" fillId="7" borderId="49" xfId="0" applyFont="1" applyFill="1" applyBorder="1" applyAlignment="1" applyProtection="1">
      <alignment horizontal="center"/>
      <protection locked="0"/>
    </xf>
    <xf numFmtId="0" fontId="45" fillId="0" borderId="6" xfId="0" applyFont="1" applyFill="1" applyBorder="1" applyAlignment="1" applyProtection="1">
      <alignment horizontal="center"/>
    </xf>
    <xf numFmtId="0" fontId="45" fillId="0" borderId="8" xfId="0" applyFont="1" applyFill="1" applyBorder="1" applyAlignment="1" applyProtection="1">
      <alignment horizontal="center"/>
    </xf>
    <xf numFmtId="0" fontId="45" fillId="0" borderId="9" xfId="0" applyFont="1" applyFill="1" applyBorder="1" applyAlignment="1" applyProtection="1">
      <alignment horizontal="center"/>
    </xf>
    <xf numFmtId="0" fontId="45" fillId="0" borderId="10" xfId="0" applyFont="1" applyFill="1" applyBorder="1" applyAlignment="1" applyProtection="1">
      <alignment horizontal="center"/>
    </xf>
    <xf numFmtId="165" fontId="12" fillId="0" borderId="9" xfId="0" applyNumberFormat="1" applyFont="1" applyFill="1" applyBorder="1" applyAlignment="1" applyProtection="1">
      <alignment horizontal="center" vertical="center"/>
    </xf>
    <xf numFmtId="165" fontId="12" fillId="0" borderId="11" xfId="0" applyNumberFormat="1" applyFont="1" applyFill="1" applyBorder="1" applyAlignment="1" applyProtection="1">
      <alignment horizontal="center" vertical="center"/>
    </xf>
    <xf numFmtId="165" fontId="12" fillId="0" borderId="2" xfId="0" applyNumberFormat="1" applyFont="1" applyFill="1" applyBorder="1" applyAlignment="1" applyProtection="1">
      <alignment horizontal="center" vertical="center"/>
    </xf>
    <xf numFmtId="165" fontId="12" fillId="0" borderId="4" xfId="0" applyNumberFormat="1" applyFont="1" applyFill="1" applyBorder="1" applyAlignment="1" applyProtection="1">
      <alignment horizontal="center" vertical="center"/>
    </xf>
    <xf numFmtId="0" fontId="53" fillId="0" borderId="40" xfId="0" applyFont="1" applyFill="1" applyBorder="1" applyAlignment="1" applyProtection="1">
      <alignment horizontal="center" vertical="center"/>
    </xf>
    <xf numFmtId="0" fontId="53" fillId="0" borderId="41" xfId="0" applyFont="1" applyFill="1" applyBorder="1" applyAlignment="1" applyProtection="1">
      <alignment horizontal="center" vertical="center"/>
    </xf>
    <xf numFmtId="0" fontId="2" fillId="3" borderId="1" xfId="0" applyFont="1" applyFill="1" applyBorder="1" applyAlignment="1" applyProtection="1">
      <alignment horizontal="left" vertical="center"/>
    </xf>
    <xf numFmtId="0" fontId="24" fillId="0" borderId="16" xfId="0" applyFont="1" applyBorder="1" applyAlignment="1" applyProtection="1">
      <alignment vertical="center"/>
    </xf>
    <xf numFmtId="0" fontId="24" fillId="0" borderId="0" xfId="0" applyFont="1" applyBorder="1" applyAlignment="1" applyProtection="1">
      <alignment vertical="center"/>
    </xf>
    <xf numFmtId="0" fontId="24" fillId="0" borderId="17" xfId="0" applyFont="1" applyBorder="1" applyAlignment="1" applyProtection="1">
      <alignment vertical="center"/>
    </xf>
    <xf numFmtId="0" fontId="5" fillId="11" borderId="1" xfId="0" applyFont="1" applyFill="1" applyBorder="1" applyAlignment="1" applyProtection="1">
      <alignment vertical="center"/>
    </xf>
    <xf numFmtId="0" fontId="13" fillId="0" borderId="0" xfId="0" applyFont="1" applyFill="1" applyBorder="1" applyAlignment="1" applyProtection="1">
      <alignment horizontal="center" vertical="center"/>
    </xf>
    <xf numFmtId="0" fontId="3" fillId="0" borderId="1" xfId="0" applyFont="1" applyBorder="1" applyAlignment="1" applyProtection="1">
      <alignment horizontal="left"/>
    </xf>
    <xf numFmtId="164" fontId="2" fillId="0" borderId="0" xfId="0" applyNumberFormat="1" applyFont="1" applyBorder="1" applyAlignment="1" applyProtection="1">
      <alignment horizontal="center"/>
    </xf>
    <xf numFmtId="165" fontId="12" fillId="0" borderId="72" xfId="0" applyNumberFormat="1" applyFont="1" applyFill="1" applyBorder="1" applyAlignment="1" applyProtection="1">
      <alignment horizontal="center" vertical="center"/>
    </xf>
    <xf numFmtId="165" fontId="12" fillId="0" borderId="73" xfId="0" applyNumberFormat="1" applyFont="1" applyFill="1" applyBorder="1" applyAlignment="1" applyProtection="1">
      <alignment horizontal="center" vertical="center"/>
    </xf>
    <xf numFmtId="164" fontId="3" fillId="0" borderId="1" xfId="0" applyNumberFormat="1" applyFont="1" applyBorder="1" applyAlignment="1" applyProtection="1">
      <alignment horizontal="center"/>
    </xf>
    <xf numFmtId="0" fontId="28" fillId="7" borderId="32" xfId="0" applyFont="1" applyFill="1" applyBorder="1" applyAlignment="1" applyProtection="1">
      <alignment horizontal="center"/>
      <protection locked="0"/>
    </xf>
    <xf numFmtId="0" fontId="28" fillId="7" borderId="49" xfId="0" applyFont="1" applyFill="1" applyBorder="1" applyAlignment="1" applyProtection="1">
      <alignment horizontal="center"/>
      <protection locked="0"/>
    </xf>
    <xf numFmtId="0" fontId="48" fillId="0" borderId="7" xfId="0" applyFont="1" applyFill="1" applyBorder="1" applyAlignment="1" applyProtection="1">
      <alignment horizontal="center"/>
    </xf>
    <xf numFmtId="0" fontId="48" fillId="0" borderId="8" xfId="0" applyFont="1" applyFill="1" applyBorder="1" applyAlignment="1" applyProtection="1">
      <alignment horizontal="center"/>
    </xf>
    <xf numFmtId="164" fontId="2" fillId="0" borderId="75" xfId="0" applyNumberFormat="1" applyFont="1" applyBorder="1" applyAlignment="1" applyProtection="1">
      <alignment horizontal="right"/>
    </xf>
    <xf numFmtId="164" fontId="2" fillId="0" borderId="26" xfId="0" applyNumberFormat="1" applyFont="1" applyBorder="1" applyAlignment="1" applyProtection="1">
      <alignment horizontal="right"/>
    </xf>
    <xf numFmtId="164" fontId="2" fillId="0" borderId="0" xfId="0" applyNumberFormat="1" applyFont="1" applyBorder="1" applyAlignment="1" applyProtection="1">
      <alignment horizontal="right"/>
    </xf>
    <xf numFmtId="0" fontId="0" fillId="0" borderId="0" xfId="0" applyAlignment="1">
      <alignment horizontal="center"/>
    </xf>
    <xf numFmtId="0" fontId="12" fillId="0" borderId="2" xfId="0" applyFont="1" applyFill="1" applyBorder="1" applyAlignment="1" applyProtection="1">
      <protection locked="0"/>
    </xf>
    <xf numFmtId="0" fontId="12" fillId="0" borderId="3" xfId="0" applyFont="1" applyFill="1" applyBorder="1" applyAlignment="1" applyProtection="1">
      <protection locked="0"/>
    </xf>
    <xf numFmtId="0" fontId="12" fillId="0" borderId="4" xfId="0" applyFont="1" applyFill="1" applyBorder="1" applyAlignment="1" applyProtection="1">
      <protection locked="0"/>
    </xf>
    <xf numFmtId="0" fontId="12" fillId="9" borderId="2" xfId="0" applyFont="1" applyFill="1" applyBorder="1" applyAlignment="1" applyProtection="1">
      <protection locked="0"/>
    </xf>
    <xf numFmtId="0" fontId="12" fillId="9" borderId="3" xfId="0" applyFont="1" applyFill="1" applyBorder="1" applyAlignment="1" applyProtection="1">
      <protection locked="0"/>
    </xf>
    <xf numFmtId="0" fontId="12" fillId="9" borderId="4" xfId="0" applyFont="1" applyFill="1" applyBorder="1" applyAlignment="1" applyProtection="1">
      <protection locked="0"/>
    </xf>
    <xf numFmtId="0" fontId="3" fillId="9" borderId="0" xfId="0" applyFont="1" applyFill="1" applyBorder="1" applyAlignment="1" applyProtection="1">
      <alignment horizontal="left"/>
    </xf>
    <xf numFmtId="0" fontId="12" fillId="9" borderId="2" xfId="0" applyFont="1" applyFill="1" applyBorder="1" applyAlignment="1" applyProtection="1"/>
    <xf numFmtId="0" fontId="12" fillId="9" borderId="3" xfId="0" applyFont="1" applyFill="1" applyBorder="1" applyAlignment="1" applyProtection="1"/>
    <xf numFmtId="0" fontId="12" fillId="9" borderId="4" xfId="0" applyFont="1" applyFill="1" applyBorder="1" applyAlignment="1" applyProtection="1"/>
    <xf numFmtId="0" fontId="12" fillId="0" borderId="1" xfId="0" applyFont="1" applyFill="1" applyBorder="1" applyAlignment="1" applyProtection="1">
      <protection locked="0"/>
    </xf>
    <xf numFmtId="0" fontId="12" fillId="0" borderId="1" xfId="0" applyFont="1" applyFill="1" applyBorder="1" applyAlignment="1" applyProtection="1"/>
    <xf numFmtId="0" fontId="3" fillId="0" borderId="7" xfId="0" applyFont="1" applyFill="1" applyBorder="1" applyAlignment="1" applyProtection="1">
      <alignment horizontal="left"/>
    </xf>
    <xf numFmtId="0" fontId="3" fillId="0" borderId="3" xfId="0" applyFont="1" applyFill="1" applyBorder="1" applyAlignment="1" applyProtection="1">
      <alignment horizontal="left"/>
    </xf>
    <xf numFmtId="0" fontId="12" fillId="0" borderId="1" xfId="0" applyFont="1" applyFill="1" applyBorder="1" applyAlignment="1" applyProtection="1">
      <alignment wrapText="1"/>
    </xf>
    <xf numFmtId="0" fontId="3" fillId="0" borderId="0" xfId="0" applyFont="1" applyFill="1" applyBorder="1" applyAlignment="1" applyProtection="1"/>
    <xf numFmtId="0" fontId="12" fillId="9" borderId="2" xfId="0" applyFont="1" applyFill="1" applyBorder="1" applyAlignment="1" applyProtection="1">
      <alignment wrapText="1"/>
      <protection locked="0"/>
    </xf>
    <xf numFmtId="0" fontId="12" fillId="9" borderId="3" xfId="0" applyFont="1" applyFill="1" applyBorder="1" applyAlignment="1" applyProtection="1">
      <alignment wrapText="1"/>
      <protection locked="0"/>
    </xf>
    <xf numFmtId="0" fontId="12" fillId="9" borderId="4" xfId="0" applyFont="1" applyFill="1" applyBorder="1" applyAlignment="1" applyProtection="1">
      <alignment wrapText="1"/>
      <protection locked="0"/>
    </xf>
    <xf numFmtId="0" fontId="12" fillId="0" borderId="2" xfId="0" applyFont="1" applyFill="1" applyBorder="1" applyAlignment="1" applyProtection="1">
      <alignment wrapText="1"/>
      <protection locked="0"/>
    </xf>
    <xf numFmtId="0" fontId="12" fillId="0" borderId="3" xfId="0" applyFont="1" applyFill="1" applyBorder="1" applyAlignment="1" applyProtection="1">
      <alignment wrapText="1"/>
      <protection locked="0"/>
    </xf>
    <xf numFmtId="0" fontId="12" fillId="0" borderId="4" xfId="0" applyFont="1" applyFill="1" applyBorder="1" applyAlignment="1" applyProtection="1">
      <alignment wrapText="1"/>
      <protection locked="0"/>
    </xf>
    <xf numFmtId="0" fontId="8" fillId="9" borderId="1" xfId="0" applyFont="1" applyFill="1" applyBorder="1" applyAlignment="1" applyProtection="1">
      <protection locked="0"/>
    </xf>
    <xf numFmtId="0" fontId="3" fillId="0" borderId="10" xfId="0" applyFont="1" applyFill="1" applyBorder="1" applyAlignment="1" applyProtection="1">
      <alignment horizontal="left"/>
    </xf>
    <xf numFmtId="0" fontId="12" fillId="0" borderId="1" xfId="0" applyFont="1" applyFill="1" applyBorder="1" applyAlignment="1" applyProtection="1">
      <alignment vertical="center" wrapText="1"/>
    </xf>
    <xf numFmtId="0" fontId="12" fillId="9" borderId="1" xfId="0" applyFont="1" applyFill="1" applyBorder="1" applyAlignment="1" applyProtection="1"/>
    <xf numFmtId="0" fontId="12" fillId="0" borderId="5" xfId="0" applyFont="1" applyFill="1" applyBorder="1" applyAlignment="1" applyProtection="1"/>
    <xf numFmtId="0" fontId="12" fillId="9" borderId="1" xfId="0" applyFont="1" applyFill="1" applyBorder="1" applyAlignment="1" applyProtection="1">
      <protection locked="0"/>
    </xf>
    <xf numFmtId="0" fontId="12" fillId="9" borderId="5" xfId="0" applyFont="1" applyFill="1" applyBorder="1" applyAlignment="1" applyProtection="1"/>
    <xf numFmtId="0" fontId="3" fillId="0" borderId="5" xfId="0" applyFont="1" applyBorder="1" applyAlignment="1" applyProtection="1"/>
    <xf numFmtId="0" fontId="3" fillId="0" borderId="4" xfId="0" applyFont="1" applyFill="1" applyBorder="1" applyAlignment="1" applyProtection="1">
      <alignment horizontal="left"/>
    </xf>
    <xf numFmtId="0" fontId="3" fillId="0" borderId="38" xfId="0" applyFont="1" applyFill="1" applyBorder="1" applyAlignment="1" applyProtection="1">
      <alignment horizontal="left"/>
    </xf>
    <xf numFmtId="0" fontId="3" fillId="0" borderId="1" xfId="0" applyFont="1" applyFill="1" applyBorder="1" applyAlignment="1" applyProtection="1">
      <alignment horizontal="left"/>
    </xf>
    <xf numFmtId="0" fontId="3" fillId="0" borderId="2" xfId="0" applyFont="1" applyFill="1" applyBorder="1" applyAlignment="1" applyProtection="1">
      <alignment horizontal="left"/>
    </xf>
    <xf numFmtId="0" fontId="8" fillId="0" borderId="0" xfId="0" applyFont="1" applyBorder="1" applyAlignment="1" applyProtection="1">
      <alignment horizontal="left" vertical="top" wrapText="1"/>
      <protection locked="0"/>
    </xf>
    <xf numFmtId="0" fontId="2" fillId="0" borderId="2" xfId="0" applyFont="1" applyBorder="1" applyAlignment="1" applyProtection="1">
      <alignment vertical="center" wrapText="1"/>
    </xf>
    <xf numFmtId="0" fontId="2" fillId="0" borderId="3" xfId="0" applyFont="1" applyBorder="1" applyAlignment="1" applyProtection="1">
      <alignment vertical="center" wrapText="1"/>
    </xf>
    <xf numFmtId="0" fontId="2" fillId="0" borderId="4" xfId="0" applyFont="1" applyBorder="1" applyAlignment="1" applyProtection="1">
      <alignment vertical="center" wrapText="1"/>
    </xf>
    <xf numFmtId="0" fontId="5" fillId="11" borderId="0" xfId="0" applyFont="1" applyFill="1" applyBorder="1" applyAlignment="1" applyProtection="1">
      <alignment vertical="center"/>
    </xf>
    <xf numFmtId="0" fontId="3" fillId="0" borderId="0" xfId="0" applyFont="1" applyBorder="1" applyAlignment="1" applyProtection="1">
      <alignment horizontal="center" vertical="center" wrapText="1"/>
      <protection locked="0"/>
    </xf>
    <xf numFmtId="0" fontId="0" fillId="0" borderId="0" xfId="0" applyAlignment="1">
      <alignment vertical="center"/>
    </xf>
    <xf numFmtId="0" fontId="2" fillId="0" borderId="2" xfId="0" applyFont="1" applyBorder="1" applyAlignment="1" applyProtection="1">
      <alignment vertical="center"/>
    </xf>
    <xf numFmtId="0" fontId="2" fillId="0" borderId="3" xfId="0" applyFont="1" applyBorder="1" applyAlignment="1" applyProtection="1">
      <alignment vertical="center"/>
    </xf>
    <xf numFmtId="0" fontId="2" fillId="0" borderId="4" xfId="0" applyFont="1" applyBorder="1" applyAlignment="1" applyProtection="1">
      <alignment vertical="center"/>
    </xf>
    <xf numFmtId="0" fontId="2" fillId="0" borderId="2" xfId="0" applyFont="1" applyBorder="1" applyAlignment="1" applyProtection="1">
      <alignment horizontal="left" vertical="center" wrapText="1"/>
    </xf>
    <xf numFmtId="0" fontId="2" fillId="0" borderId="3" xfId="0" applyFont="1" applyBorder="1" applyAlignment="1" applyProtection="1">
      <alignment horizontal="left" vertical="center" wrapText="1"/>
    </xf>
    <xf numFmtId="0" fontId="2" fillId="0" borderId="4" xfId="0" applyFont="1" applyBorder="1" applyAlignment="1" applyProtection="1">
      <alignment horizontal="left" vertical="center" wrapText="1"/>
    </xf>
    <xf numFmtId="0" fontId="28" fillId="0" borderId="2" xfId="0" applyFont="1" applyFill="1" applyBorder="1" applyAlignment="1" applyProtection="1">
      <alignment horizontal="center" vertical="center" wrapText="1"/>
    </xf>
    <xf numFmtId="0" fontId="28" fillId="0" borderId="3" xfId="0" applyFont="1" applyFill="1" applyBorder="1" applyAlignment="1" applyProtection="1">
      <alignment horizontal="center" vertical="center" wrapText="1"/>
    </xf>
    <xf numFmtId="0" fontId="28" fillId="0" borderId="4" xfId="0" applyFont="1" applyFill="1" applyBorder="1" applyAlignment="1" applyProtection="1">
      <alignment horizontal="center" vertical="center" wrapText="1"/>
    </xf>
    <xf numFmtId="0" fontId="30" fillId="0" borderId="2" xfId="0" applyFont="1" applyBorder="1" applyAlignment="1" applyProtection="1">
      <alignment horizontal="center" vertical="center" wrapText="1"/>
      <protection locked="0"/>
    </xf>
    <xf numFmtId="0" fontId="31" fillId="0" borderId="3" xfId="0" applyFont="1" applyBorder="1" applyAlignment="1" applyProtection="1">
      <alignment horizontal="center" vertical="center" wrapText="1"/>
      <protection locked="0"/>
    </xf>
    <xf numFmtId="0" fontId="31" fillId="0" borderId="4" xfId="0" applyFont="1" applyBorder="1" applyAlignment="1" applyProtection="1">
      <alignment horizontal="center" vertical="center" wrapText="1"/>
      <protection locked="0"/>
    </xf>
    <xf numFmtId="0" fontId="30" fillId="0" borderId="2" xfId="0" applyFont="1" applyFill="1" applyBorder="1" applyAlignment="1" applyProtection="1">
      <alignment horizontal="center" vertical="center" wrapText="1"/>
      <protection locked="0"/>
    </xf>
    <xf numFmtId="0" fontId="30" fillId="0" borderId="3" xfId="0" applyFont="1" applyFill="1" applyBorder="1" applyAlignment="1" applyProtection="1">
      <alignment horizontal="center" vertical="center" wrapText="1"/>
      <protection locked="0"/>
    </xf>
    <xf numFmtId="0" fontId="30" fillId="0" borderId="4" xfId="0" applyFont="1" applyFill="1" applyBorder="1" applyAlignment="1" applyProtection="1">
      <alignment horizontal="center" vertical="center" wrapText="1"/>
      <protection locked="0"/>
    </xf>
    <xf numFmtId="0" fontId="30" fillId="0" borderId="3" xfId="0" applyFont="1" applyBorder="1" applyAlignment="1" applyProtection="1">
      <alignment horizontal="center" vertical="center" wrapText="1"/>
      <protection locked="0"/>
    </xf>
    <xf numFmtId="0" fontId="30" fillId="0" borderId="4" xfId="0" applyFont="1" applyBorder="1" applyAlignment="1" applyProtection="1">
      <alignment horizontal="center" vertical="center" wrapText="1"/>
      <protection locked="0"/>
    </xf>
    <xf numFmtId="0" fontId="8" fillId="0" borderId="1" xfId="0" applyFont="1" applyBorder="1" applyAlignment="1" applyProtection="1">
      <alignment horizontal="center" vertical="center" wrapText="1"/>
      <protection locked="0"/>
    </xf>
    <xf numFmtId="0" fontId="2" fillId="0" borderId="1" xfId="0" applyFont="1" applyBorder="1" applyAlignment="1" applyProtection="1">
      <alignment horizontal="left" vertical="center" wrapText="1"/>
    </xf>
    <xf numFmtId="0" fontId="59" fillId="4" borderId="6" xfId="0" applyFont="1" applyFill="1" applyBorder="1" applyAlignment="1" applyProtection="1">
      <alignment horizontal="center" vertical="center" wrapText="1"/>
      <protection locked="0"/>
    </xf>
    <xf numFmtId="0" fontId="59" fillId="4" borderId="7" xfId="0" applyFont="1" applyFill="1" applyBorder="1" applyAlignment="1" applyProtection="1">
      <alignment horizontal="center" vertical="center" wrapText="1"/>
      <protection locked="0"/>
    </xf>
    <xf numFmtId="0" fontId="59" fillId="4" borderId="8" xfId="0" applyFont="1" applyFill="1" applyBorder="1" applyAlignment="1" applyProtection="1">
      <alignment horizontal="center" vertical="center" wrapText="1"/>
      <protection locked="0"/>
    </xf>
    <xf numFmtId="0" fontId="59" fillId="4" borderId="9" xfId="0" applyFont="1" applyFill="1" applyBorder="1" applyAlignment="1" applyProtection="1">
      <alignment horizontal="center" vertical="center" wrapText="1"/>
      <protection locked="0"/>
    </xf>
    <xf numFmtId="0" fontId="59" fillId="4" borderId="10" xfId="0" applyFont="1" applyFill="1" applyBorder="1" applyAlignment="1" applyProtection="1">
      <alignment horizontal="center" vertical="center" wrapText="1"/>
      <protection locked="0"/>
    </xf>
    <xf numFmtId="0" fontId="59" fillId="4" borderId="11" xfId="0" applyFont="1" applyFill="1" applyBorder="1" applyAlignment="1" applyProtection="1">
      <alignment horizontal="center" vertical="center" wrapText="1"/>
      <protection locked="0"/>
    </xf>
    <xf numFmtId="0" fontId="0" fillId="0" borderId="26" xfId="0" applyBorder="1" applyAlignment="1" applyProtection="1">
      <alignment vertical="center"/>
    </xf>
    <xf numFmtId="0" fontId="0" fillId="0" borderId="0" xfId="0" applyBorder="1" applyAlignment="1" applyProtection="1">
      <alignment vertical="center"/>
    </xf>
    <xf numFmtId="0" fontId="0" fillId="0" borderId="22" xfId="0" applyBorder="1" applyAlignment="1" applyProtection="1">
      <alignment vertical="center"/>
    </xf>
    <xf numFmtId="0" fontId="29" fillId="0" borderId="6" xfId="0" applyFont="1" applyBorder="1" applyAlignment="1" applyProtection="1">
      <alignment horizontal="left" vertical="center" wrapText="1"/>
    </xf>
    <xf numFmtId="0" fontId="29" fillId="0" borderId="7" xfId="0" applyFont="1" applyBorder="1" applyAlignment="1" applyProtection="1">
      <alignment horizontal="left" vertical="center" wrapText="1"/>
    </xf>
    <xf numFmtId="0" fontId="29" fillId="0" borderId="8" xfId="0" applyFont="1" applyBorder="1" applyAlignment="1" applyProtection="1">
      <alignment horizontal="left" vertical="center" wrapText="1"/>
    </xf>
    <xf numFmtId="0" fontId="29" fillId="0" borderId="9" xfId="0" applyFont="1" applyBorder="1" applyAlignment="1" applyProtection="1">
      <alignment horizontal="left" vertical="center" wrapText="1"/>
    </xf>
    <xf numFmtId="0" fontId="29" fillId="0" borderId="10" xfId="0" applyFont="1" applyBorder="1" applyAlignment="1" applyProtection="1">
      <alignment horizontal="left" vertical="center" wrapText="1"/>
    </xf>
    <xf numFmtId="0" fontId="29" fillId="0" borderId="11" xfId="0" applyFont="1" applyBorder="1" applyAlignment="1" applyProtection="1">
      <alignment horizontal="left" vertical="center" wrapText="1"/>
    </xf>
    <xf numFmtId="0" fontId="59" fillId="5" borderId="6" xfId="0" applyFont="1" applyFill="1" applyBorder="1" applyAlignment="1" applyProtection="1">
      <alignment horizontal="center" vertical="center" wrapText="1"/>
      <protection locked="0"/>
    </xf>
    <xf numFmtId="0" fontId="59" fillId="5" borderId="7" xfId="0" applyFont="1" applyFill="1" applyBorder="1" applyAlignment="1" applyProtection="1">
      <alignment horizontal="center" vertical="center" wrapText="1"/>
      <protection locked="0"/>
    </xf>
    <xf numFmtId="0" fontId="59" fillId="5" borderId="9" xfId="0" applyFont="1" applyFill="1" applyBorder="1" applyAlignment="1" applyProtection="1">
      <alignment horizontal="center" vertical="center" wrapText="1"/>
      <protection locked="0"/>
    </xf>
    <xf numFmtId="0" fontId="59" fillId="5" borderId="10" xfId="0" applyFont="1" applyFill="1" applyBorder="1" applyAlignment="1" applyProtection="1">
      <alignment horizontal="center" vertical="center" wrapText="1"/>
      <protection locked="0"/>
    </xf>
    <xf numFmtId="0" fontId="8" fillId="0" borderId="6" xfId="0" applyFont="1" applyFill="1" applyBorder="1" applyAlignment="1" applyProtection="1">
      <alignment horizontal="center" vertical="center" wrapText="1"/>
      <protection locked="0"/>
    </xf>
    <xf numFmtId="0" fontId="8" fillId="0" borderId="7" xfId="0" applyFont="1" applyFill="1" applyBorder="1" applyAlignment="1" applyProtection="1">
      <alignment horizontal="center" vertical="center" wrapText="1"/>
      <protection locked="0"/>
    </xf>
    <xf numFmtId="0" fontId="8" fillId="0" borderId="8" xfId="0" applyFont="1" applyFill="1" applyBorder="1" applyAlignment="1" applyProtection="1">
      <alignment horizontal="center" vertical="center" wrapText="1"/>
      <protection locked="0"/>
    </xf>
    <xf numFmtId="0" fontId="8" fillId="0" borderId="26" xfId="0" applyFont="1" applyFill="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protection locked="0"/>
    </xf>
    <xf numFmtId="0" fontId="8" fillId="0" borderId="22" xfId="0" applyFont="1" applyFill="1" applyBorder="1" applyAlignment="1" applyProtection="1">
      <alignment horizontal="center" vertical="center" wrapText="1"/>
      <protection locked="0"/>
    </xf>
    <xf numFmtId="0" fontId="8" fillId="0" borderId="9" xfId="0" applyFont="1" applyFill="1" applyBorder="1" applyAlignment="1" applyProtection="1">
      <alignment horizontal="center" vertical="center" wrapText="1"/>
      <protection locked="0"/>
    </xf>
    <xf numFmtId="0" fontId="8" fillId="0" borderId="10" xfId="0" applyFont="1" applyFill="1" applyBorder="1" applyAlignment="1" applyProtection="1">
      <alignment horizontal="center" vertical="center" wrapText="1"/>
      <protection locked="0"/>
    </xf>
    <xf numFmtId="0" fontId="8" fillId="0" borderId="11" xfId="0" applyFont="1" applyFill="1" applyBorder="1" applyAlignment="1" applyProtection="1">
      <alignment horizontal="center" vertical="center" wrapText="1"/>
      <protection locked="0"/>
    </xf>
    <xf numFmtId="0" fontId="28" fillId="0" borderId="0" xfId="0" applyFont="1" applyBorder="1" applyAlignment="1" applyProtection="1">
      <alignment horizontal="center" vertical="center" wrapText="1"/>
    </xf>
    <xf numFmtId="0" fontId="27" fillId="0" borderId="0" xfId="0" applyFont="1" applyBorder="1" applyAlignment="1" applyProtection="1">
      <alignment horizontal="center" vertical="center" wrapText="1"/>
    </xf>
    <xf numFmtId="0" fontId="9" fillId="5" borderId="6" xfId="0" applyFont="1" applyFill="1" applyBorder="1" applyAlignment="1" applyProtection="1">
      <alignment horizontal="center" vertical="center" wrapText="1"/>
    </xf>
    <xf numFmtId="0" fontId="9" fillId="5" borderId="7" xfId="0" applyFont="1" applyFill="1" applyBorder="1" applyAlignment="1" applyProtection="1">
      <alignment horizontal="center" vertical="center" wrapText="1"/>
    </xf>
    <xf numFmtId="0" fontId="9" fillId="5" borderId="8" xfId="0" applyFont="1" applyFill="1" applyBorder="1" applyAlignment="1" applyProtection="1">
      <alignment horizontal="center" vertical="center" wrapText="1"/>
    </xf>
    <xf numFmtId="0" fontId="9" fillId="5" borderId="9" xfId="0" applyFont="1" applyFill="1" applyBorder="1" applyAlignment="1" applyProtection="1">
      <alignment horizontal="center" vertical="center" wrapText="1"/>
    </xf>
    <xf numFmtId="0" fontId="9" fillId="5" borderId="10" xfId="0" applyFont="1" applyFill="1" applyBorder="1" applyAlignment="1" applyProtection="1">
      <alignment horizontal="center" vertical="center" wrapText="1"/>
    </xf>
    <xf numFmtId="0" fontId="9" fillId="5" borderId="11" xfId="0" applyFont="1" applyFill="1" applyBorder="1" applyAlignment="1" applyProtection="1">
      <alignment horizontal="center" vertical="center" wrapText="1"/>
    </xf>
    <xf numFmtId="0" fontId="34" fillId="0" borderId="2" xfId="0" applyFont="1" applyFill="1" applyBorder="1" applyAlignment="1" applyProtection="1">
      <alignment horizontal="center" vertical="center" wrapText="1"/>
    </xf>
    <xf numFmtId="0" fontId="34" fillId="0" borderId="3" xfId="0" applyFont="1" applyFill="1" applyBorder="1" applyAlignment="1" applyProtection="1">
      <alignment horizontal="center" vertical="center" wrapText="1"/>
    </xf>
    <xf numFmtId="0" fontId="34" fillId="0" borderId="4" xfId="0" applyFont="1" applyFill="1" applyBorder="1" applyAlignment="1" applyProtection="1">
      <alignment horizontal="center" vertical="center" wrapText="1"/>
    </xf>
    <xf numFmtId="0" fontId="2" fillId="0" borderId="2" xfId="0" applyFont="1" applyFill="1" applyBorder="1" applyAlignment="1" applyProtection="1">
      <alignment horizontal="left" vertical="center"/>
      <protection locked="0"/>
    </xf>
    <xf numFmtId="0" fontId="2" fillId="0" borderId="3" xfId="0" applyFont="1" applyFill="1" applyBorder="1" applyAlignment="1" applyProtection="1">
      <alignment horizontal="left" vertical="center"/>
      <protection locked="0"/>
    </xf>
    <xf numFmtId="0" fontId="2" fillId="0" borderId="4" xfId="0" applyFont="1" applyFill="1" applyBorder="1" applyAlignment="1" applyProtection="1">
      <alignment horizontal="left" vertical="center"/>
      <protection locked="0"/>
    </xf>
    <xf numFmtId="0" fontId="3" fillId="0" borderId="6" xfId="0" applyFont="1" applyBorder="1" applyAlignment="1" applyProtection="1">
      <alignment vertical="center"/>
    </xf>
    <xf numFmtId="0" fontId="3" fillId="0" borderId="7" xfId="0" applyFont="1" applyBorder="1" applyAlignment="1" applyProtection="1">
      <alignment vertical="center"/>
    </xf>
    <xf numFmtId="0" fontId="3" fillId="0" borderId="8" xfId="0" applyFont="1" applyBorder="1" applyAlignment="1" applyProtection="1">
      <alignment vertical="center"/>
    </xf>
    <xf numFmtId="0" fontId="41" fillId="0" borderId="16" xfId="0" applyFont="1" applyBorder="1" applyAlignment="1" applyProtection="1">
      <alignment vertical="center"/>
    </xf>
    <xf numFmtId="0" fontId="41" fillId="0" borderId="0" xfId="0" applyFont="1" applyBorder="1" applyAlignment="1" applyProtection="1">
      <alignment vertical="center"/>
    </xf>
    <xf numFmtId="0" fontId="41" fillId="0" borderId="17" xfId="0" applyFont="1" applyBorder="1" applyAlignment="1" applyProtection="1">
      <alignment vertical="center"/>
    </xf>
    <xf numFmtId="0" fontId="2" fillId="0" borderId="1" xfId="0" applyFont="1" applyFill="1" applyBorder="1" applyAlignment="1" applyProtection="1">
      <alignment vertical="center"/>
    </xf>
    <xf numFmtId="0" fontId="3" fillId="0" borderId="2" xfId="0" applyFont="1" applyFill="1" applyBorder="1" applyAlignment="1" applyProtection="1">
      <alignment vertical="center"/>
    </xf>
    <xf numFmtId="0" fontId="3" fillId="0" borderId="3" xfId="0" applyFont="1" applyFill="1" applyBorder="1" applyAlignment="1" applyProtection="1">
      <alignment vertical="center"/>
    </xf>
    <xf numFmtId="0" fontId="3" fillId="0" borderId="4" xfId="0" applyFont="1" applyFill="1" applyBorder="1" applyAlignment="1" applyProtection="1">
      <alignment vertical="center"/>
    </xf>
    <xf numFmtId="0" fontId="2" fillId="0" borderId="5" xfId="0" applyFont="1" applyFill="1" applyBorder="1" applyAlignment="1" applyProtection="1">
      <alignment vertical="center"/>
    </xf>
    <xf numFmtId="0" fontId="2" fillId="0" borderId="9" xfId="0" applyFont="1" applyFill="1" applyBorder="1" applyAlignment="1" applyProtection="1">
      <alignment vertical="center"/>
      <protection locked="0"/>
    </xf>
    <xf numFmtId="0" fontId="2" fillId="0" borderId="10" xfId="0" applyFont="1" applyFill="1" applyBorder="1" applyAlignment="1" applyProtection="1">
      <alignment vertical="center"/>
      <protection locked="0"/>
    </xf>
    <xf numFmtId="0" fontId="2" fillId="0" borderId="11" xfId="0" applyFont="1" applyFill="1" applyBorder="1" applyAlignment="1" applyProtection="1">
      <alignment vertical="center"/>
      <protection locked="0"/>
    </xf>
    <xf numFmtId="0" fontId="2" fillId="0" borderId="21" xfId="0" applyFont="1" applyFill="1" applyBorder="1" applyAlignment="1" applyProtection="1">
      <alignment vertical="center"/>
    </xf>
    <xf numFmtId="0" fontId="8" fillId="0" borderId="5" xfId="0" applyFont="1" applyFill="1" applyBorder="1" applyAlignment="1" applyProtection="1">
      <alignment vertical="center"/>
    </xf>
    <xf numFmtId="0" fontId="8" fillId="0" borderId="9" xfId="0" applyFont="1" applyFill="1" applyBorder="1" applyAlignment="1" applyProtection="1">
      <alignment vertical="center"/>
      <protection locked="0"/>
    </xf>
    <xf numFmtId="0" fontId="8" fillId="0" borderId="10" xfId="0" applyFont="1" applyFill="1" applyBorder="1" applyAlignment="1" applyProtection="1">
      <alignment vertical="center"/>
      <protection locked="0"/>
    </xf>
    <xf numFmtId="0" fontId="8" fillId="0" borderId="11" xfId="0" applyFont="1" applyFill="1" applyBorder="1" applyAlignment="1" applyProtection="1">
      <alignment vertical="center"/>
      <protection locked="0"/>
    </xf>
    <xf numFmtId="0" fontId="27" fillId="0" borderId="0" xfId="0" applyFont="1" applyFill="1" applyBorder="1" applyAlignment="1" applyProtection="1">
      <alignment horizontal="center" vertical="center" wrapText="1"/>
    </xf>
    <xf numFmtId="0" fontId="18" fillId="0" borderId="13" xfId="0" applyFont="1" applyBorder="1" applyAlignment="1" applyProtection="1">
      <alignment horizontal="center" vertical="center"/>
    </xf>
    <xf numFmtId="0" fontId="18" fillId="0" borderId="14" xfId="0" applyFont="1" applyBorder="1" applyAlignment="1" applyProtection="1">
      <alignment horizontal="center" vertical="center"/>
    </xf>
    <xf numFmtId="0" fontId="18" fillId="0" borderId="15" xfId="0" applyFont="1" applyBorder="1" applyAlignment="1" applyProtection="1">
      <alignment horizontal="center" vertical="center"/>
    </xf>
    <xf numFmtId="0" fontId="18" fillId="0" borderId="16" xfId="0" applyFont="1" applyBorder="1" applyAlignment="1" applyProtection="1">
      <alignment horizontal="center" vertical="center"/>
    </xf>
    <xf numFmtId="0" fontId="18" fillId="0" borderId="0" xfId="0" applyFont="1" applyBorder="1" applyAlignment="1" applyProtection="1">
      <alignment horizontal="center" vertical="center"/>
    </xf>
    <xf numFmtId="0" fontId="18" fillId="0" borderId="17" xfId="0" applyFont="1" applyBorder="1" applyAlignment="1" applyProtection="1">
      <alignment horizontal="center" vertical="center"/>
    </xf>
    <xf numFmtId="0" fontId="18" fillId="0" borderId="18" xfId="0" applyFont="1" applyBorder="1" applyAlignment="1" applyProtection="1">
      <alignment horizontal="center" vertical="center"/>
    </xf>
    <xf numFmtId="0" fontId="18" fillId="0" borderId="19" xfId="0" applyFont="1" applyBorder="1" applyAlignment="1" applyProtection="1">
      <alignment horizontal="center" vertical="center"/>
    </xf>
    <xf numFmtId="0" fontId="18" fillId="0" borderId="20" xfId="0" applyFont="1" applyBorder="1" applyAlignment="1" applyProtection="1">
      <alignment horizontal="center" vertical="center"/>
    </xf>
    <xf numFmtId="0" fontId="3" fillId="3" borderId="1" xfId="0" applyFont="1" applyFill="1" applyBorder="1" applyAlignment="1" applyProtection="1">
      <alignment vertical="center"/>
    </xf>
    <xf numFmtId="0" fontId="3" fillId="3" borderId="44" xfId="0" applyFont="1" applyFill="1" applyBorder="1" applyAlignment="1" applyProtection="1">
      <alignment vertical="center"/>
    </xf>
    <xf numFmtId="0" fontId="22" fillId="0" borderId="16" xfId="0" applyFont="1" applyBorder="1" applyAlignment="1" applyProtection="1">
      <alignment horizontal="left" vertical="center" wrapText="1"/>
    </xf>
    <xf numFmtId="0" fontId="22" fillId="0" borderId="0" xfId="0" applyFont="1" applyBorder="1" applyAlignment="1" applyProtection="1">
      <alignment horizontal="left" vertical="center" wrapText="1"/>
    </xf>
    <xf numFmtId="0" fontId="22" fillId="0" borderId="17" xfId="0" applyFont="1" applyBorder="1" applyAlignment="1" applyProtection="1">
      <alignment horizontal="left" vertical="center" wrapText="1"/>
    </xf>
    <xf numFmtId="0" fontId="5" fillId="11" borderId="9" xfId="0" applyFont="1" applyFill="1" applyBorder="1" applyAlignment="1" applyProtection="1">
      <alignment horizontal="center" vertical="center"/>
    </xf>
    <xf numFmtId="0" fontId="5" fillId="11" borderId="10" xfId="0" applyFont="1" applyFill="1" applyBorder="1" applyAlignment="1" applyProtection="1">
      <alignment horizontal="center" vertical="center"/>
    </xf>
    <xf numFmtId="0" fontId="5" fillId="11" borderId="11" xfId="0" applyFont="1" applyFill="1" applyBorder="1" applyAlignment="1" applyProtection="1">
      <alignment horizontal="center" vertical="center"/>
    </xf>
    <xf numFmtId="0" fontId="11" fillId="0" borderId="2" xfId="0" applyFont="1" applyFill="1" applyBorder="1" applyAlignment="1" applyProtection="1">
      <alignment horizontal="left" vertical="center" wrapText="1"/>
    </xf>
    <xf numFmtId="0" fontId="11" fillId="0" borderId="3" xfId="0" applyFont="1" applyFill="1" applyBorder="1" applyAlignment="1" applyProtection="1">
      <alignment horizontal="left" vertical="center" wrapText="1"/>
    </xf>
    <xf numFmtId="0" fontId="11" fillId="0" borderId="4" xfId="0" applyFont="1" applyFill="1" applyBorder="1" applyAlignment="1" applyProtection="1">
      <alignment horizontal="left" vertical="center" wrapText="1"/>
    </xf>
    <xf numFmtId="0" fontId="3" fillId="0" borderId="29" xfId="0" applyFont="1" applyBorder="1" applyAlignment="1" applyProtection="1">
      <alignment vertical="center"/>
    </xf>
    <xf numFmtId="0" fontId="3" fillId="3" borderId="1" xfId="0" applyFont="1" applyFill="1" applyBorder="1" applyAlignment="1" applyProtection="1">
      <alignment horizontal="left" vertical="center"/>
    </xf>
    <xf numFmtId="0" fontId="3" fillId="3" borderId="44" xfId="0" applyFont="1" applyFill="1" applyBorder="1" applyAlignment="1" applyProtection="1">
      <alignment horizontal="left" vertical="center"/>
    </xf>
    <xf numFmtId="0" fontId="11" fillId="0" borderId="0" xfId="0" applyFont="1" applyFill="1" applyBorder="1" applyAlignment="1" applyProtection="1">
      <alignment horizontal="left" vertical="center" wrapText="1"/>
    </xf>
    <xf numFmtId="3" fontId="3" fillId="3" borderId="1" xfId="0" quotePrefix="1" applyNumberFormat="1" applyFont="1" applyFill="1" applyBorder="1" applyAlignment="1" applyProtection="1">
      <alignment horizontal="left" vertical="center"/>
    </xf>
    <xf numFmtId="3" fontId="3" fillId="3" borderId="44" xfId="0" quotePrefix="1" applyNumberFormat="1" applyFont="1" applyFill="1" applyBorder="1" applyAlignment="1" applyProtection="1">
      <alignment horizontal="left" vertical="center"/>
    </xf>
    <xf numFmtId="0" fontId="52" fillId="13" borderId="32" xfId="0" applyFont="1" applyFill="1" applyBorder="1" applyAlignment="1" applyProtection="1">
      <alignment horizontal="center" vertical="center" wrapText="1"/>
    </xf>
    <xf numFmtId="0" fontId="52" fillId="13" borderId="48" xfId="0" applyFont="1" applyFill="1" applyBorder="1" applyAlignment="1" applyProtection="1">
      <alignment horizontal="center" vertical="center" wrapText="1"/>
    </xf>
    <xf numFmtId="0" fontId="52" fillId="13" borderId="49" xfId="0" applyFont="1" applyFill="1" applyBorder="1" applyAlignment="1" applyProtection="1">
      <alignment horizontal="center" vertical="center" wrapText="1"/>
    </xf>
  </cellXfs>
  <cellStyles count="3">
    <cellStyle name="Comma" xfId="2" builtinId="3"/>
    <cellStyle name="Hyperlink" xfId="1" builtinId="8"/>
    <cellStyle name="Normal" xfId="0" builtinId="0"/>
  </cellStyles>
  <dxfs count="5">
    <dxf>
      <font>
        <b/>
        <i val="0"/>
        <color rgb="FFFF0000"/>
      </font>
    </dxf>
    <dxf>
      <font>
        <b/>
        <i val="0"/>
        <color rgb="FFFF0000"/>
      </font>
    </dxf>
    <dxf>
      <font>
        <b/>
        <i val="0"/>
        <color rgb="FFFF0000"/>
      </font>
    </dxf>
    <dxf>
      <font>
        <b/>
        <i val="0"/>
        <color rgb="FFFF0000"/>
      </font>
    </dxf>
    <dxf>
      <font>
        <b/>
        <i val="0"/>
        <color rgb="FFFF0000"/>
      </font>
    </dxf>
  </dxfs>
  <tableStyles count="0" defaultTableStyle="TableStyleMedium9" defaultPivotStyle="PivotStyleLight16"/>
  <colors>
    <mruColors>
      <color rgb="FF00FF00"/>
      <color rgb="FFCC0099"/>
      <color rgb="FF00FFFF"/>
      <color rgb="FF0066FF"/>
      <color rgb="FFFF6600"/>
      <color rgb="FFFFFF00"/>
      <color rgb="FF81FFFF"/>
      <color rgb="FFFFFF81"/>
      <color rgb="FF969696"/>
      <color rgb="FF99003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_rels/drawing3.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_rels/drawing4.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_rels/drawing5.xml.rels><?xml version="1.0" encoding="UTF-8" standalone="yes"?>
<Relationships xmlns="http://schemas.openxmlformats.org/package/2006/relationships"><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_rels/drawing7.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8.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_rels/drawing9.xml.rels><?xml version="1.0" encoding="UTF-8" standalone="yes"?>
<Relationships xmlns="http://schemas.openxmlformats.org/package/2006/relationships"><Relationship Id="rId1" Type="http://schemas.openxmlformats.org/officeDocument/2006/relationships/image" Target="../media/image6.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7.jpeg"/><Relationship Id="rId1" Type="http://schemas.openxmlformats.org/officeDocument/2006/relationships/image" Target="../media/image1.jpeg"/></Relationships>
</file>

<file path=xl/drawings/_rels/drawing1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8.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44449</xdr:colOff>
      <xdr:row>1</xdr:row>
      <xdr:rowOff>25934</xdr:rowOff>
    </xdr:from>
    <xdr:to>
      <xdr:col>11</xdr:col>
      <xdr:colOff>3019425</xdr:colOff>
      <xdr:row>1</xdr:row>
      <xdr:rowOff>496660</xdr:rowOff>
    </xdr:to>
    <xdr:pic>
      <xdr:nvPicPr>
        <xdr:cNvPr id="2" name="Picture 1" descr="page_logo_portrait.jpg">
          <a:extLst>
            <a:ext uri="{FF2B5EF4-FFF2-40B4-BE49-F238E27FC236}">
              <a16:creationId xmlns:a16="http://schemas.microsoft.com/office/drawing/2014/main" xmlns="" id="{00000000-0008-0000-0000-000002000000}"/>
            </a:ext>
          </a:extLst>
        </xdr:cNvPr>
        <xdr:cNvPicPr>
          <a:picLocks noChangeAspect="1"/>
        </xdr:cNvPicPr>
      </xdr:nvPicPr>
      <xdr:blipFill>
        <a:blip xmlns:r="http://schemas.openxmlformats.org/officeDocument/2006/relationships" r:embed="rId1" cstate="print"/>
        <a:stretch>
          <a:fillRect/>
        </a:stretch>
      </xdr:blipFill>
      <xdr:spPr>
        <a:xfrm>
          <a:off x="158749" y="121184"/>
          <a:ext cx="5089526" cy="470726"/>
        </a:xfrm>
        <a:prstGeom prst="rect">
          <a:avLst/>
        </a:prstGeom>
      </xdr:spPr>
    </xdr:pic>
    <xdr:clientData/>
  </xdr:twoCellAnchor>
  <xdr:twoCellAnchor editAs="oneCell">
    <xdr:from>
      <xdr:col>14</xdr:col>
      <xdr:colOff>57150</xdr:colOff>
      <xdr:row>1</xdr:row>
      <xdr:rowOff>112182</xdr:rowOff>
    </xdr:from>
    <xdr:to>
      <xdr:col>24</xdr:col>
      <xdr:colOff>1264681</xdr:colOff>
      <xdr:row>5</xdr:row>
      <xdr:rowOff>85248</xdr:rowOff>
    </xdr:to>
    <xdr:pic>
      <xdr:nvPicPr>
        <xdr:cNvPr id="3" name="Picture 2">
          <a:extLst>
            <a:ext uri="{FF2B5EF4-FFF2-40B4-BE49-F238E27FC236}">
              <a16:creationId xmlns:a16="http://schemas.microsoft.com/office/drawing/2014/main" xmlns="" id="{65DAF228-43FA-4F60-AA80-F83E716EC64C}"/>
            </a:ext>
          </a:extLst>
        </xdr:cNvPr>
        <xdr:cNvPicPr>
          <a:picLocks noChangeAspect="1"/>
        </xdr:cNvPicPr>
      </xdr:nvPicPr>
      <xdr:blipFill>
        <a:blip xmlns:r="http://schemas.openxmlformats.org/officeDocument/2006/relationships" r:embed="rId2"/>
        <a:stretch>
          <a:fillRect/>
        </a:stretch>
      </xdr:blipFill>
      <xdr:spPr>
        <a:xfrm>
          <a:off x="5429250" y="207432"/>
          <a:ext cx="4722256" cy="104939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19050</xdr:colOff>
      <xdr:row>1</xdr:row>
      <xdr:rowOff>19051</xdr:rowOff>
    </xdr:from>
    <xdr:to>
      <xdr:col>4</xdr:col>
      <xdr:colOff>2981325</xdr:colOff>
      <xdr:row>1</xdr:row>
      <xdr:rowOff>460871</xdr:rowOff>
    </xdr:to>
    <xdr:pic>
      <xdr:nvPicPr>
        <xdr:cNvPr id="12" name="Picture 11" descr="page_logo_portrait.jpg">
          <a:extLst>
            <a:ext uri="{FF2B5EF4-FFF2-40B4-BE49-F238E27FC236}">
              <a16:creationId xmlns:a16="http://schemas.microsoft.com/office/drawing/2014/main" xmlns="" id="{00000000-0008-0000-0100-00000C000000}"/>
            </a:ext>
          </a:extLst>
        </xdr:cNvPr>
        <xdr:cNvPicPr>
          <a:picLocks noChangeAspect="1"/>
        </xdr:cNvPicPr>
      </xdr:nvPicPr>
      <xdr:blipFill>
        <a:blip xmlns:r="http://schemas.openxmlformats.org/officeDocument/2006/relationships" r:embed="rId1" cstate="print"/>
        <a:stretch>
          <a:fillRect/>
        </a:stretch>
      </xdr:blipFill>
      <xdr:spPr>
        <a:xfrm>
          <a:off x="133350" y="114301"/>
          <a:ext cx="4562475" cy="441820"/>
        </a:xfrm>
        <a:prstGeom prst="rect">
          <a:avLst/>
        </a:prstGeom>
      </xdr:spPr>
    </xdr:pic>
    <xdr:clientData/>
  </xdr:twoCellAnchor>
  <xdr:twoCellAnchor editAs="oneCell">
    <xdr:from>
      <xdr:col>7</xdr:col>
      <xdr:colOff>47625</xdr:colOff>
      <xdr:row>1</xdr:row>
      <xdr:rowOff>200607</xdr:rowOff>
    </xdr:from>
    <xdr:to>
      <xdr:col>15</xdr:col>
      <xdr:colOff>28575</xdr:colOff>
      <xdr:row>4</xdr:row>
      <xdr:rowOff>163566</xdr:rowOff>
    </xdr:to>
    <xdr:pic>
      <xdr:nvPicPr>
        <xdr:cNvPr id="15" name="Picture 14">
          <a:extLst>
            <a:ext uri="{FF2B5EF4-FFF2-40B4-BE49-F238E27FC236}">
              <a16:creationId xmlns:a16="http://schemas.microsoft.com/office/drawing/2014/main" xmlns="" id="{8F099E73-4354-45C9-87B9-8775A8831111}"/>
            </a:ext>
          </a:extLst>
        </xdr:cNvPr>
        <xdr:cNvPicPr>
          <a:picLocks noChangeAspect="1"/>
        </xdr:cNvPicPr>
      </xdr:nvPicPr>
      <xdr:blipFill>
        <a:blip xmlns:r="http://schemas.openxmlformats.org/officeDocument/2006/relationships" r:embed="rId2"/>
        <a:stretch>
          <a:fillRect/>
        </a:stretch>
      </xdr:blipFill>
      <xdr:spPr>
        <a:xfrm>
          <a:off x="4943475" y="295857"/>
          <a:ext cx="3819525" cy="84878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0</xdr:colOff>
      <xdr:row>1</xdr:row>
      <xdr:rowOff>19050</xdr:rowOff>
    </xdr:from>
    <xdr:to>
      <xdr:col>5</xdr:col>
      <xdr:colOff>95251</xdr:colOff>
      <xdr:row>1</xdr:row>
      <xdr:rowOff>487748</xdr:rowOff>
    </xdr:to>
    <xdr:pic>
      <xdr:nvPicPr>
        <xdr:cNvPr id="2" name="Picture 1" descr="page_logo_portrait.jpg">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1" cstate="print"/>
        <a:stretch>
          <a:fillRect/>
        </a:stretch>
      </xdr:blipFill>
      <xdr:spPr>
        <a:xfrm>
          <a:off x="171450" y="114300"/>
          <a:ext cx="5114926" cy="468698"/>
        </a:xfrm>
        <a:prstGeom prst="rect">
          <a:avLst/>
        </a:prstGeom>
      </xdr:spPr>
    </xdr:pic>
    <xdr:clientData/>
  </xdr:twoCellAnchor>
  <xdr:twoCellAnchor editAs="oneCell">
    <xdr:from>
      <xdr:col>7</xdr:col>
      <xdr:colOff>38100</xdr:colOff>
      <xdr:row>1</xdr:row>
      <xdr:rowOff>188965</xdr:rowOff>
    </xdr:from>
    <xdr:to>
      <xdr:col>15</xdr:col>
      <xdr:colOff>38100</xdr:colOff>
      <xdr:row>5</xdr:row>
      <xdr:rowOff>39741</xdr:rowOff>
    </xdr:to>
    <xdr:pic>
      <xdr:nvPicPr>
        <xdr:cNvPr id="3" name="Picture 2">
          <a:extLst>
            <a:ext uri="{FF2B5EF4-FFF2-40B4-BE49-F238E27FC236}">
              <a16:creationId xmlns:a16="http://schemas.microsoft.com/office/drawing/2014/main" xmlns="" id="{DE4523E8-6C33-437D-9F9B-90874920A07C}"/>
            </a:ext>
          </a:extLst>
        </xdr:cNvPr>
        <xdr:cNvPicPr>
          <a:picLocks noChangeAspect="1"/>
        </xdr:cNvPicPr>
      </xdr:nvPicPr>
      <xdr:blipFill>
        <a:blip xmlns:r="http://schemas.openxmlformats.org/officeDocument/2006/relationships" r:embed="rId2"/>
        <a:stretch>
          <a:fillRect/>
        </a:stretch>
      </xdr:blipFill>
      <xdr:spPr>
        <a:xfrm>
          <a:off x="5505450" y="284215"/>
          <a:ext cx="4171950" cy="92710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38100</xdr:colOff>
      <xdr:row>1</xdr:row>
      <xdr:rowOff>19049</xdr:rowOff>
    </xdr:from>
    <xdr:to>
      <xdr:col>5</xdr:col>
      <xdr:colOff>83000</xdr:colOff>
      <xdr:row>1</xdr:row>
      <xdr:rowOff>485774</xdr:rowOff>
    </xdr:to>
    <xdr:pic>
      <xdr:nvPicPr>
        <xdr:cNvPr id="4" name="Picture 3" descr="page_logo_portrait.jpg">
          <a:extLst>
            <a:ext uri="{FF2B5EF4-FFF2-40B4-BE49-F238E27FC236}">
              <a16:creationId xmlns:a16="http://schemas.microsoft.com/office/drawing/2014/main" xmlns="" id="{00000000-0008-0000-0300-000004000000}"/>
            </a:ext>
          </a:extLst>
        </xdr:cNvPr>
        <xdr:cNvPicPr>
          <a:picLocks noChangeAspect="1"/>
        </xdr:cNvPicPr>
      </xdr:nvPicPr>
      <xdr:blipFill>
        <a:blip xmlns:r="http://schemas.openxmlformats.org/officeDocument/2006/relationships" r:embed="rId1" cstate="print"/>
        <a:stretch>
          <a:fillRect/>
        </a:stretch>
      </xdr:blipFill>
      <xdr:spPr>
        <a:xfrm>
          <a:off x="152400" y="114299"/>
          <a:ext cx="4655000" cy="466725"/>
        </a:xfrm>
        <a:prstGeom prst="rect">
          <a:avLst/>
        </a:prstGeom>
      </xdr:spPr>
    </xdr:pic>
    <xdr:clientData/>
  </xdr:twoCellAnchor>
  <xdr:twoCellAnchor editAs="oneCell">
    <xdr:from>
      <xdr:col>7</xdr:col>
      <xdr:colOff>28575</xdr:colOff>
      <xdr:row>1</xdr:row>
      <xdr:rowOff>173090</xdr:rowOff>
    </xdr:from>
    <xdr:to>
      <xdr:col>15</xdr:col>
      <xdr:colOff>47625</xdr:colOff>
      <xdr:row>4</xdr:row>
      <xdr:rowOff>182616</xdr:rowOff>
    </xdr:to>
    <xdr:pic>
      <xdr:nvPicPr>
        <xdr:cNvPr id="3" name="Picture 2">
          <a:extLst>
            <a:ext uri="{FF2B5EF4-FFF2-40B4-BE49-F238E27FC236}">
              <a16:creationId xmlns:a16="http://schemas.microsoft.com/office/drawing/2014/main" xmlns="" id="{8DB87DC6-202D-4B15-96B9-A776AABC97E0}"/>
            </a:ext>
          </a:extLst>
        </xdr:cNvPr>
        <xdr:cNvPicPr>
          <a:picLocks noChangeAspect="1"/>
        </xdr:cNvPicPr>
      </xdr:nvPicPr>
      <xdr:blipFill>
        <a:blip xmlns:r="http://schemas.openxmlformats.org/officeDocument/2006/relationships" r:embed="rId2"/>
        <a:stretch>
          <a:fillRect/>
        </a:stretch>
      </xdr:blipFill>
      <xdr:spPr>
        <a:xfrm>
          <a:off x="4914900" y="268340"/>
          <a:ext cx="4029075" cy="89535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333375</xdr:colOff>
      <xdr:row>96</xdr:row>
      <xdr:rowOff>100013</xdr:rowOff>
    </xdr:to>
    <xdr:pic>
      <xdr:nvPicPr>
        <xdr:cNvPr id="3" name="Picture 2">
          <a:extLst>
            <a:ext uri="{FF2B5EF4-FFF2-40B4-BE49-F238E27FC236}">
              <a16:creationId xmlns:a16="http://schemas.microsoft.com/office/drawing/2014/main" xmlns="" id="{87886C0C-AA34-427A-8ED3-C9F3FCC4DAD3}"/>
            </a:ext>
          </a:extLst>
        </xdr:cNvPr>
        <xdr:cNvPicPr>
          <a:picLocks noChangeAspect="1"/>
        </xdr:cNvPicPr>
      </xdr:nvPicPr>
      <xdr:blipFill>
        <a:blip xmlns:r="http://schemas.openxmlformats.org/officeDocument/2006/relationships" r:embed="rId1"/>
        <a:stretch>
          <a:fillRect/>
        </a:stretch>
      </xdr:blipFill>
      <xdr:spPr>
        <a:xfrm>
          <a:off x="0" y="0"/>
          <a:ext cx="13001625" cy="1838801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19050</xdr:colOff>
      <xdr:row>1</xdr:row>
      <xdr:rowOff>6095</xdr:rowOff>
    </xdr:from>
    <xdr:to>
      <xdr:col>5</xdr:col>
      <xdr:colOff>85725</xdr:colOff>
      <xdr:row>1</xdr:row>
      <xdr:rowOff>460945</xdr:rowOff>
    </xdr:to>
    <xdr:pic>
      <xdr:nvPicPr>
        <xdr:cNvPr id="2" name="Picture 1" descr="page_logo_portrait.jpg">
          <a:extLst>
            <a:ext uri="{FF2B5EF4-FFF2-40B4-BE49-F238E27FC236}">
              <a16:creationId xmlns:a16="http://schemas.microsoft.com/office/drawing/2014/main" xmlns="" id="{9CFE2FCE-99FB-40AA-899E-2ADFA6612C55}"/>
            </a:ext>
          </a:extLst>
        </xdr:cNvPr>
        <xdr:cNvPicPr>
          <a:picLocks noChangeAspect="1"/>
        </xdr:cNvPicPr>
      </xdr:nvPicPr>
      <xdr:blipFill>
        <a:blip xmlns:r="http://schemas.openxmlformats.org/officeDocument/2006/relationships" r:embed="rId1" cstate="print"/>
        <a:stretch>
          <a:fillRect/>
        </a:stretch>
      </xdr:blipFill>
      <xdr:spPr>
        <a:xfrm>
          <a:off x="133350" y="101345"/>
          <a:ext cx="4181475" cy="454850"/>
        </a:xfrm>
        <a:prstGeom prst="rect">
          <a:avLst/>
        </a:prstGeom>
      </xdr:spPr>
    </xdr:pic>
    <xdr:clientData/>
  </xdr:twoCellAnchor>
  <xdr:twoCellAnchor editAs="oneCell">
    <xdr:from>
      <xdr:col>7</xdr:col>
      <xdr:colOff>57150</xdr:colOff>
      <xdr:row>1</xdr:row>
      <xdr:rowOff>131815</xdr:rowOff>
    </xdr:from>
    <xdr:to>
      <xdr:col>16</xdr:col>
      <xdr:colOff>28576</xdr:colOff>
      <xdr:row>5</xdr:row>
      <xdr:rowOff>77841</xdr:rowOff>
    </xdr:to>
    <xdr:pic>
      <xdr:nvPicPr>
        <xdr:cNvPr id="5" name="Picture 4">
          <a:extLst>
            <a:ext uri="{FF2B5EF4-FFF2-40B4-BE49-F238E27FC236}">
              <a16:creationId xmlns:a16="http://schemas.microsoft.com/office/drawing/2014/main" xmlns="" id="{79F394C8-2B1C-493F-B0C6-76F6607A79BA}"/>
            </a:ext>
          </a:extLst>
        </xdr:cNvPr>
        <xdr:cNvPicPr>
          <a:picLocks noChangeAspect="1"/>
        </xdr:cNvPicPr>
      </xdr:nvPicPr>
      <xdr:blipFill>
        <a:blip xmlns:r="http://schemas.openxmlformats.org/officeDocument/2006/relationships" r:embed="rId2"/>
        <a:stretch>
          <a:fillRect/>
        </a:stretch>
      </xdr:blipFill>
      <xdr:spPr>
        <a:xfrm>
          <a:off x="4552950" y="227065"/>
          <a:ext cx="4600576" cy="102235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101600</xdr:colOff>
      <xdr:row>11</xdr:row>
      <xdr:rowOff>30340</xdr:rowOff>
    </xdr:from>
    <xdr:to>
      <xdr:col>21</xdr:col>
      <xdr:colOff>546100</xdr:colOff>
      <xdr:row>106</xdr:row>
      <xdr:rowOff>119809</xdr:rowOff>
    </xdr:to>
    <xdr:pic>
      <xdr:nvPicPr>
        <xdr:cNvPr id="4" name="Picture 3">
          <a:extLst>
            <a:ext uri="{FF2B5EF4-FFF2-40B4-BE49-F238E27FC236}">
              <a16:creationId xmlns:a16="http://schemas.microsoft.com/office/drawing/2014/main" xmlns="" id="{25884C87-5552-4C15-9557-8BA217750C3F}"/>
            </a:ext>
          </a:extLst>
        </xdr:cNvPr>
        <xdr:cNvPicPr>
          <a:picLocks noChangeAspect="1"/>
        </xdr:cNvPicPr>
      </xdr:nvPicPr>
      <xdr:blipFill>
        <a:blip xmlns:r="http://schemas.openxmlformats.org/officeDocument/2006/relationships" r:embed="rId1"/>
        <a:stretch>
          <a:fillRect/>
        </a:stretch>
      </xdr:blipFill>
      <xdr:spPr>
        <a:xfrm>
          <a:off x="101600" y="2125840"/>
          <a:ext cx="13246100" cy="18186969"/>
        </a:xfrm>
        <a:prstGeom prst="rect">
          <a:avLst/>
        </a:prstGeom>
      </xdr:spPr>
    </xdr:pic>
    <xdr:clientData/>
  </xdr:twoCellAnchor>
  <xdr:twoCellAnchor editAs="oneCell">
    <xdr:from>
      <xdr:col>0</xdr:col>
      <xdr:colOff>0</xdr:colOff>
      <xdr:row>123</xdr:row>
      <xdr:rowOff>88900</xdr:rowOff>
    </xdr:from>
    <xdr:to>
      <xdr:col>21</xdr:col>
      <xdr:colOff>573281</xdr:colOff>
      <xdr:row>220</xdr:row>
      <xdr:rowOff>107109</xdr:rowOff>
    </xdr:to>
    <xdr:pic>
      <xdr:nvPicPr>
        <xdr:cNvPr id="5" name="Picture 4">
          <a:extLst>
            <a:ext uri="{FF2B5EF4-FFF2-40B4-BE49-F238E27FC236}">
              <a16:creationId xmlns:a16="http://schemas.microsoft.com/office/drawing/2014/main" xmlns="" id="{975EBC0A-7766-4034-89A7-C554BD4B8AB9}"/>
            </a:ext>
          </a:extLst>
        </xdr:cNvPr>
        <xdr:cNvPicPr>
          <a:picLocks noChangeAspect="1"/>
        </xdr:cNvPicPr>
      </xdr:nvPicPr>
      <xdr:blipFill>
        <a:blip xmlns:r="http://schemas.openxmlformats.org/officeDocument/2006/relationships" r:embed="rId2"/>
        <a:stretch>
          <a:fillRect/>
        </a:stretch>
      </xdr:blipFill>
      <xdr:spPr>
        <a:xfrm>
          <a:off x="0" y="23520400"/>
          <a:ext cx="13374881" cy="1849670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19049</xdr:colOff>
      <xdr:row>1</xdr:row>
      <xdr:rowOff>6094</xdr:rowOff>
    </xdr:from>
    <xdr:to>
      <xdr:col>5</xdr:col>
      <xdr:colOff>102605</xdr:colOff>
      <xdr:row>1</xdr:row>
      <xdr:rowOff>476250</xdr:rowOff>
    </xdr:to>
    <xdr:pic>
      <xdr:nvPicPr>
        <xdr:cNvPr id="2" name="Picture 1" descr="page_logo_portrait.jpg">
          <a:extLst>
            <a:ext uri="{FF2B5EF4-FFF2-40B4-BE49-F238E27FC236}">
              <a16:creationId xmlns:a16="http://schemas.microsoft.com/office/drawing/2014/main" xmlns="" id="{00000000-0008-0000-0700-000002000000}"/>
            </a:ext>
          </a:extLst>
        </xdr:cNvPr>
        <xdr:cNvPicPr>
          <a:picLocks noChangeAspect="1"/>
        </xdr:cNvPicPr>
      </xdr:nvPicPr>
      <xdr:blipFill>
        <a:blip xmlns:r="http://schemas.openxmlformats.org/officeDocument/2006/relationships" r:embed="rId1" cstate="print"/>
        <a:stretch>
          <a:fillRect/>
        </a:stretch>
      </xdr:blipFill>
      <xdr:spPr>
        <a:xfrm>
          <a:off x="133349" y="101344"/>
          <a:ext cx="4322181" cy="470156"/>
        </a:xfrm>
        <a:prstGeom prst="rect">
          <a:avLst/>
        </a:prstGeom>
        <a:noFill/>
        <a:ln>
          <a:noFill/>
        </a:ln>
      </xdr:spPr>
    </xdr:pic>
    <xdr:clientData/>
  </xdr:twoCellAnchor>
  <xdr:twoCellAnchor editAs="oneCell">
    <xdr:from>
      <xdr:col>8</xdr:col>
      <xdr:colOff>123825</xdr:colOff>
      <xdr:row>1</xdr:row>
      <xdr:rowOff>104775</xdr:rowOff>
    </xdr:from>
    <xdr:to>
      <xdr:col>14</xdr:col>
      <xdr:colOff>655081</xdr:colOff>
      <xdr:row>5</xdr:row>
      <xdr:rowOff>77841</xdr:rowOff>
    </xdr:to>
    <xdr:pic>
      <xdr:nvPicPr>
        <xdr:cNvPr id="4" name="Picture 3">
          <a:extLst>
            <a:ext uri="{FF2B5EF4-FFF2-40B4-BE49-F238E27FC236}">
              <a16:creationId xmlns:a16="http://schemas.microsoft.com/office/drawing/2014/main" xmlns="" id="{946E0986-D132-412A-9874-9003A0B7B94D}"/>
            </a:ext>
          </a:extLst>
        </xdr:cNvPr>
        <xdr:cNvPicPr>
          <a:picLocks noChangeAspect="1"/>
        </xdr:cNvPicPr>
      </xdr:nvPicPr>
      <xdr:blipFill>
        <a:blip xmlns:r="http://schemas.openxmlformats.org/officeDocument/2006/relationships" r:embed="rId2"/>
        <a:stretch>
          <a:fillRect/>
        </a:stretch>
      </xdr:blipFill>
      <xdr:spPr>
        <a:xfrm>
          <a:off x="4867275" y="200025"/>
          <a:ext cx="4722256" cy="104939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111125</xdr:colOff>
      <xdr:row>0</xdr:row>
      <xdr:rowOff>31750</xdr:rowOff>
    </xdr:from>
    <xdr:to>
      <xdr:col>21</xdr:col>
      <xdr:colOff>507999</xdr:colOff>
      <xdr:row>96</xdr:row>
      <xdr:rowOff>39268</xdr:rowOff>
    </xdr:to>
    <xdr:pic>
      <xdr:nvPicPr>
        <xdr:cNvPr id="3" name="Picture 2">
          <a:extLst>
            <a:ext uri="{FF2B5EF4-FFF2-40B4-BE49-F238E27FC236}">
              <a16:creationId xmlns:a16="http://schemas.microsoft.com/office/drawing/2014/main" xmlns="" id="{00000000-0008-0000-08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1125" y="31750"/>
          <a:ext cx="13065124" cy="1829551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47625</xdr:colOff>
      <xdr:row>1</xdr:row>
      <xdr:rowOff>38101</xdr:rowOff>
    </xdr:from>
    <xdr:to>
      <xdr:col>4</xdr:col>
      <xdr:colOff>2847976</xdr:colOff>
      <xdr:row>1</xdr:row>
      <xdr:rowOff>438032</xdr:rowOff>
    </xdr:to>
    <xdr:pic>
      <xdr:nvPicPr>
        <xdr:cNvPr id="5" name="Picture 4" descr="page_logo_portrait.jpg">
          <a:extLst>
            <a:ext uri="{FF2B5EF4-FFF2-40B4-BE49-F238E27FC236}">
              <a16:creationId xmlns:a16="http://schemas.microsoft.com/office/drawing/2014/main" xmlns="" id="{00000000-0008-0000-0900-000005000000}"/>
            </a:ext>
          </a:extLst>
        </xdr:cNvPr>
        <xdr:cNvPicPr>
          <a:picLocks noChangeAspect="1"/>
        </xdr:cNvPicPr>
      </xdr:nvPicPr>
      <xdr:blipFill>
        <a:blip xmlns:r="http://schemas.openxmlformats.org/officeDocument/2006/relationships" r:embed="rId1" cstate="print"/>
        <a:stretch>
          <a:fillRect/>
        </a:stretch>
      </xdr:blipFill>
      <xdr:spPr>
        <a:xfrm>
          <a:off x="161925" y="133351"/>
          <a:ext cx="4371976" cy="399931"/>
        </a:xfrm>
        <a:prstGeom prst="rect">
          <a:avLst/>
        </a:prstGeom>
      </xdr:spPr>
    </xdr:pic>
    <xdr:clientData/>
  </xdr:twoCellAnchor>
  <xdr:twoCellAnchor editAs="oneCell">
    <xdr:from>
      <xdr:col>8</xdr:col>
      <xdr:colOff>438150</xdr:colOff>
      <xdr:row>50</xdr:row>
      <xdr:rowOff>95250</xdr:rowOff>
    </xdr:from>
    <xdr:to>
      <xdr:col>14</xdr:col>
      <xdr:colOff>325755</xdr:colOff>
      <xdr:row>63</xdr:row>
      <xdr:rowOff>32004</xdr:rowOff>
    </xdr:to>
    <xdr:pic>
      <xdr:nvPicPr>
        <xdr:cNvPr id="2" name="Picture 1">
          <a:extLst>
            <a:ext uri="{FF2B5EF4-FFF2-40B4-BE49-F238E27FC236}">
              <a16:creationId xmlns:a16="http://schemas.microsoft.com/office/drawing/2014/main" xmlns="" id="{00000000-0008-0000-09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00" y="9848850"/>
          <a:ext cx="2926080" cy="1898904"/>
        </a:xfrm>
        <a:prstGeom prst="rect">
          <a:avLst/>
        </a:prstGeom>
      </xdr:spPr>
    </xdr:pic>
    <xdr:clientData/>
  </xdr:twoCellAnchor>
  <xdr:twoCellAnchor editAs="oneCell">
    <xdr:from>
      <xdr:col>7</xdr:col>
      <xdr:colOff>47625</xdr:colOff>
      <xdr:row>1</xdr:row>
      <xdr:rowOff>163565</xdr:rowOff>
    </xdr:from>
    <xdr:to>
      <xdr:col>15</xdr:col>
      <xdr:colOff>19050</xdr:colOff>
      <xdr:row>4</xdr:row>
      <xdr:rowOff>173091</xdr:rowOff>
    </xdr:to>
    <xdr:pic>
      <xdr:nvPicPr>
        <xdr:cNvPr id="4" name="Picture 3">
          <a:extLst>
            <a:ext uri="{FF2B5EF4-FFF2-40B4-BE49-F238E27FC236}">
              <a16:creationId xmlns:a16="http://schemas.microsoft.com/office/drawing/2014/main" xmlns="" id="{4154B8DE-9CAC-41CE-A451-AEBE2009857C}"/>
            </a:ext>
          </a:extLst>
        </xdr:cNvPr>
        <xdr:cNvPicPr>
          <a:picLocks noChangeAspect="1"/>
        </xdr:cNvPicPr>
      </xdr:nvPicPr>
      <xdr:blipFill>
        <a:blip xmlns:r="http://schemas.openxmlformats.org/officeDocument/2006/relationships" r:embed="rId3"/>
        <a:stretch>
          <a:fillRect/>
        </a:stretch>
      </xdr:blipFill>
      <xdr:spPr>
        <a:xfrm>
          <a:off x="5076825" y="258815"/>
          <a:ext cx="4029075" cy="89535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47625</xdr:colOff>
      <xdr:row>1</xdr:row>
      <xdr:rowOff>47625</xdr:rowOff>
    </xdr:from>
    <xdr:to>
      <xdr:col>4</xdr:col>
      <xdr:colOff>2133600</xdr:colOff>
      <xdr:row>1</xdr:row>
      <xdr:rowOff>485775</xdr:rowOff>
    </xdr:to>
    <xdr:pic>
      <xdr:nvPicPr>
        <xdr:cNvPr id="2" name="Picture 1" descr="page_logo_portrait.jpg">
          <a:extLst>
            <a:ext uri="{FF2B5EF4-FFF2-40B4-BE49-F238E27FC236}">
              <a16:creationId xmlns:a16="http://schemas.microsoft.com/office/drawing/2014/main" xmlns="" id="{00000000-0008-0000-0A00-000002000000}"/>
            </a:ext>
          </a:extLst>
        </xdr:cNvPr>
        <xdr:cNvPicPr>
          <a:picLocks noChangeAspect="1"/>
        </xdr:cNvPicPr>
      </xdr:nvPicPr>
      <xdr:blipFill>
        <a:blip xmlns:r="http://schemas.openxmlformats.org/officeDocument/2006/relationships" r:embed="rId1" cstate="print"/>
        <a:stretch>
          <a:fillRect/>
        </a:stretch>
      </xdr:blipFill>
      <xdr:spPr>
        <a:xfrm>
          <a:off x="161925" y="142875"/>
          <a:ext cx="3657600" cy="438150"/>
        </a:xfrm>
        <a:prstGeom prst="rect">
          <a:avLst/>
        </a:prstGeom>
      </xdr:spPr>
    </xdr:pic>
    <xdr:clientData/>
  </xdr:twoCellAnchor>
  <xdr:twoCellAnchor editAs="oneCell">
    <xdr:from>
      <xdr:col>7</xdr:col>
      <xdr:colOff>9525</xdr:colOff>
      <xdr:row>1</xdr:row>
      <xdr:rowOff>227065</xdr:rowOff>
    </xdr:from>
    <xdr:to>
      <xdr:col>17</xdr:col>
      <xdr:colOff>47625</xdr:colOff>
      <xdr:row>4</xdr:row>
      <xdr:rowOff>173091</xdr:rowOff>
    </xdr:to>
    <xdr:pic>
      <xdr:nvPicPr>
        <xdr:cNvPr id="3" name="Picture 2">
          <a:extLst>
            <a:ext uri="{FF2B5EF4-FFF2-40B4-BE49-F238E27FC236}">
              <a16:creationId xmlns:a16="http://schemas.microsoft.com/office/drawing/2014/main" xmlns="" id="{575BEC34-A614-46FA-8180-7E014F74B4A4}"/>
            </a:ext>
          </a:extLst>
        </xdr:cNvPr>
        <xdr:cNvPicPr>
          <a:picLocks noChangeAspect="1"/>
        </xdr:cNvPicPr>
      </xdr:nvPicPr>
      <xdr:blipFill>
        <a:blip xmlns:r="http://schemas.openxmlformats.org/officeDocument/2006/relationships" r:embed="rId2"/>
        <a:stretch>
          <a:fillRect/>
        </a:stretch>
      </xdr:blipFill>
      <xdr:spPr>
        <a:xfrm>
          <a:off x="4286250" y="322315"/>
          <a:ext cx="3743325" cy="83185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47625</xdr:colOff>
      <xdr:row>0</xdr:row>
      <xdr:rowOff>63499</xdr:rowOff>
    </xdr:from>
    <xdr:to>
      <xdr:col>21</xdr:col>
      <xdr:colOff>555625</xdr:colOff>
      <xdr:row>189</xdr:row>
      <xdr:rowOff>127323</xdr:rowOff>
    </xdr:to>
    <xdr:pic>
      <xdr:nvPicPr>
        <xdr:cNvPr id="4" name="Picture 3">
          <a:extLst>
            <a:ext uri="{FF2B5EF4-FFF2-40B4-BE49-F238E27FC236}">
              <a16:creationId xmlns:a16="http://schemas.microsoft.com/office/drawing/2014/main" xmlns="" id="{F586D7FB-017F-43D1-B5EF-D4B592A21B4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7625" y="63499"/>
          <a:ext cx="13176250" cy="36068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47625</xdr:colOff>
      <xdr:row>1</xdr:row>
      <xdr:rowOff>9525</xdr:rowOff>
    </xdr:from>
    <xdr:to>
      <xdr:col>6</xdr:col>
      <xdr:colOff>142875</xdr:colOff>
      <xdr:row>1</xdr:row>
      <xdr:rowOff>476251</xdr:rowOff>
    </xdr:to>
    <xdr:pic>
      <xdr:nvPicPr>
        <xdr:cNvPr id="4" name="Picture 3" descr="page_logo_portrait.jpg">
          <a:extLst>
            <a:ext uri="{FF2B5EF4-FFF2-40B4-BE49-F238E27FC236}">
              <a16:creationId xmlns:a16="http://schemas.microsoft.com/office/drawing/2014/main" xmlns="" id="{00000000-0008-0000-0C00-000004000000}"/>
            </a:ext>
          </a:extLst>
        </xdr:cNvPr>
        <xdr:cNvPicPr>
          <a:picLocks noChangeAspect="1"/>
        </xdr:cNvPicPr>
      </xdr:nvPicPr>
      <xdr:blipFill>
        <a:blip xmlns:r="http://schemas.openxmlformats.org/officeDocument/2006/relationships" r:embed="rId1" cstate="print"/>
        <a:stretch>
          <a:fillRect/>
        </a:stretch>
      </xdr:blipFill>
      <xdr:spPr>
        <a:xfrm>
          <a:off x="161925" y="609600"/>
          <a:ext cx="4581525" cy="466726"/>
        </a:xfrm>
        <a:prstGeom prst="rect">
          <a:avLst/>
        </a:prstGeom>
      </xdr:spPr>
    </xdr:pic>
    <xdr:clientData/>
  </xdr:twoCellAnchor>
  <xdr:twoCellAnchor editAs="oneCell">
    <xdr:from>
      <xdr:col>8</xdr:col>
      <xdr:colOff>66675</xdr:colOff>
      <xdr:row>1</xdr:row>
      <xdr:rowOff>152400</xdr:rowOff>
    </xdr:from>
    <xdr:to>
      <xdr:col>15</xdr:col>
      <xdr:colOff>7383</xdr:colOff>
      <xdr:row>5</xdr:row>
      <xdr:rowOff>11166</xdr:rowOff>
    </xdr:to>
    <xdr:pic>
      <xdr:nvPicPr>
        <xdr:cNvPr id="3" name="Picture 2">
          <a:extLst>
            <a:ext uri="{FF2B5EF4-FFF2-40B4-BE49-F238E27FC236}">
              <a16:creationId xmlns:a16="http://schemas.microsoft.com/office/drawing/2014/main" xmlns="" id="{6000FA2E-B4C4-46D1-AA9E-15CE9C9598C5}"/>
            </a:ext>
          </a:extLst>
        </xdr:cNvPr>
        <xdr:cNvPicPr>
          <a:picLocks noChangeAspect="1"/>
        </xdr:cNvPicPr>
      </xdr:nvPicPr>
      <xdr:blipFill>
        <a:blip xmlns:r="http://schemas.openxmlformats.org/officeDocument/2006/relationships" r:embed="rId2"/>
        <a:stretch>
          <a:fillRect/>
        </a:stretch>
      </xdr:blipFill>
      <xdr:spPr>
        <a:xfrm>
          <a:off x="4943475" y="247650"/>
          <a:ext cx="4207908" cy="9350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www.exposolutions.co.za/"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10.bin"/><Relationship Id="rId1" Type="http://schemas.openxmlformats.org/officeDocument/2006/relationships/hyperlink" Target="http://www.exposolutions.co.za/"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3.bin"/><Relationship Id="rId1" Type="http://schemas.openxmlformats.org/officeDocument/2006/relationships/hyperlink" Target="http://www.exposolutions.co.z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FF0000"/>
    <pageSetUpPr fitToPage="1"/>
  </sheetPr>
  <dimension ref="A1:AA88"/>
  <sheetViews>
    <sheetView tabSelected="1" view="pageBreakPreview" zoomScaleNormal="100" zoomScaleSheetLayoutView="100" workbookViewId="0">
      <selection activeCell="Y51" sqref="Y51"/>
    </sheetView>
  </sheetViews>
  <sheetFormatPr defaultRowHeight="12.75" x14ac:dyDescent="0.2"/>
  <cols>
    <col min="1" max="1" width="1.7109375" style="5" customWidth="1"/>
    <col min="2" max="2" width="0.85546875" style="5" customWidth="1"/>
    <col min="3" max="3" width="8.42578125" style="5" customWidth="1"/>
    <col min="4" max="4" width="0.85546875" style="5" customWidth="1"/>
    <col min="5" max="9" width="1.7109375" style="5" customWidth="1"/>
    <col min="10" max="10" width="11.28515625" style="5" customWidth="1"/>
    <col min="11" max="11" width="1.7109375" style="5" customWidth="1"/>
    <col min="12" max="12" width="45.5703125" style="5" customWidth="1"/>
    <col min="13" max="13" width="0.5703125" style="5" customWidth="1"/>
    <col min="14" max="15" width="1" style="5" customWidth="1"/>
    <col min="16" max="16" width="11.28515625" style="5" customWidth="1"/>
    <col min="17" max="17" width="1" style="5" customWidth="1"/>
    <col min="18" max="18" width="15.7109375" style="5" customWidth="1"/>
    <col min="19" max="19" width="0.85546875" style="5" customWidth="1"/>
    <col min="20" max="20" width="1.42578125" style="5" customWidth="1"/>
    <col min="21" max="21" width="5" style="5" customWidth="1"/>
    <col min="22" max="22" width="1.7109375" style="5" customWidth="1"/>
    <col min="23" max="23" width="12" style="5" customWidth="1"/>
    <col min="24" max="24" width="2.7109375" style="5" bestFit="1" customWidth="1"/>
    <col min="25" max="25" width="19.140625" style="5" customWidth="1"/>
    <col min="26" max="26" width="0.5703125" style="5" customWidth="1"/>
    <col min="27" max="27" width="1.7109375" style="99" customWidth="1"/>
    <col min="28" max="16384" width="9.140625" style="5"/>
  </cols>
  <sheetData>
    <row r="1" spans="1:27" s="99" customFormat="1" ht="8.1" customHeight="1" x14ac:dyDescent="0.2">
      <c r="A1" s="102"/>
      <c r="B1" s="103"/>
      <c r="C1" s="103"/>
      <c r="D1" s="103"/>
      <c r="E1" s="103"/>
      <c r="F1" s="103"/>
      <c r="G1" s="103"/>
      <c r="H1" s="103"/>
      <c r="I1" s="103"/>
      <c r="J1" s="103"/>
      <c r="K1" s="103"/>
      <c r="L1" s="103"/>
      <c r="M1" s="103"/>
      <c r="N1" s="103"/>
      <c r="O1" s="103"/>
      <c r="P1" s="103"/>
      <c r="Q1" s="103"/>
      <c r="R1" s="103"/>
      <c r="S1" s="103"/>
      <c r="T1" s="103"/>
      <c r="U1" s="103"/>
      <c r="V1" s="103"/>
      <c r="W1" s="103"/>
      <c r="X1" s="103"/>
      <c r="Y1" s="103"/>
      <c r="Z1" s="103"/>
      <c r="AA1" s="104"/>
    </row>
    <row r="2" spans="1:27" s="100" customFormat="1" ht="39.950000000000003" customHeight="1" x14ac:dyDescent="0.25">
      <c r="A2" s="105"/>
      <c r="B2" s="660"/>
      <c r="C2" s="661"/>
      <c r="D2" s="661"/>
      <c r="E2" s="661"/>
      <c r="F2" s="661"/>
      <c r="G2" s="661"/>
      <c r="H2" s="661"/>
      <c r="I2" s="661"/>
      <c r="J2" s="661"/>
      <c r="K2" s="661"/>
      <c r="L2" s="661"/>
      <c r="M2" s="662"/>
      <c r="N2" s="637"/>
      <c r="O2" s="666"/>
      <c r="P2" s="667"/>
      <c r="Q2" s="667"/>
      <c r="R2" s="667"/>
      <c r="S2" s="667"/>
      <c r="T2" s="667"/>
      <c r="U2" s="667"/>
      <c r="V2" s="667"/>
      <c r="W2" s="667"/>
      <c r="X2" s="667"/>
      <c r="Y2" s="667"/>
      <c r="Z2" s="668"/>
      <c r="AA2" s="106"/>
    </row>
    <row r="3" spans="1:27" s="100" customFormat="1" ht="15" customHeight="1" x14ac:dyDescent="0.25">
      <c r="A3" s="105"/>
      <c r="B3" s="677" t="s">
        <v>190</v>
      </c>
      <c r="C3" s="678"/>
      <c r="D3" s="678"/>
      <c r="E3" s="678"/>
      <c r="F3" s="678"/>
      <c r="G3" s="678"/>
      <c r="H3" s="678"/>
      <c r="I3" s="678"/>
      <c r="J3" s="678"/>
      <c r="K3" s="678"/>
      <c r="L3" s="678"/>
      <c r="M3" s="679"/>
      <c r="N3" s="637"/>
      <c r="O3" s="669"/>
      <c r="P3" s="670"/>
      <c r="Q3" s="670"/>
      <c r="R3" s="670"/>
      <c r="S3" s="670"/>
      <c r="T3" s="670"/>
      <c r="U3" s="670"/>
      <c r="V3" s="670"/>
      <c r="W3" s="670"/>
      <c r="X3" s="670"/>
      <c r="Y3" s="670"/>
      <c r="Z3" s="671"/>
      <c r="AA3" s="106"/>
    </row>
    <row r="4" spans="1:27" s="100" customFormat="1" ht="15" customHeight="1" x14ac:dyDescent="0.25">
      <c r="A4" s="105"/>
      <c r="B4" s="677" t="s">
        <v>115</v>
      </c>
      <c r="C4" s="678"/>
      <c r="D4" s="678"/>
      <c r="E4" s="678"/>
      <c r="F4" s="678"/>
      <c r="G4" s="678"/>
      <c r="H4" s="678"/>
      <c r="I4" s="678"/>
      <c r="J4" s="678"/>
      <c r="K4" s="678"/>
      <c r="L4" s="678"/>
      <c r="M4" s="679"/>
      <c r="N4" s="637"/>
      <c r="O4" s="669"/>
      <c r="P4" s="670"/>
      <c r="Q4" s="670"/>
      <c r="R4" s="670"/>
      <c r="S4" s="670"/>
      <c r="T4" s="670"/>
      <c r="U4" s="670"/>
      <c r="V4" s="670"/>
      <c r="W4" s="670"/>
      <c r="X4" s="670"/>
      <c r="Y4" s="670"/>
      <c r="Z4" s="671"/>
      <c r="AA4" s="106"/>
    </row>
    <row r="5" spans="1:27" s="100" customFormat="1" ht="15" customHeight="1" x14ac:dyDescent="0.25">
      <c r="A5" s="105"/>
      <c r="B5" s="677" t="s">
        <v>160</v>
      </c>
      <c r="C5" s="678"/>
      <c r="D5" s="678"/>
      <c r="E5" s="678"/>
      <c r="F5" s="678"/>
      <c r="G5" s="678"/>
      <c r="H5" s="678"/>
      <c r="I5" s="678"/>
      <c r="J5" s="678"/>
      <c r="K5" s="678"/>
      <c r="L5" s="678"/>
      <c r="M5" s="679"/>
      <c r="N5" s="637"/>
      <c r="O5" s="669"/>
      <c r="P5" s="670"/>
      <c r="Q5" s="670"/>
      <c r="R5" s="670"/>
      <c r="S5" s="670"/>
      <c r="T5" s="670"/>
      <c r="U5" s="670"/>
      <c r="V5" s="670"/>
      <c r="W5" s="670"/>
      <c r="X5" s="670"/>
      <c r="Y5" s="670"/>
      <c r="Z5" s="671"/>
      <c r="AA5" s="106"/>
    </row>
    <row r="6" spans="1:27" s="100" customFormat="1" ht="15" customHeight="1" x14ac:dyDescent="0.25">
      <c r="A6" s="105"/>
      <c r="B6" s="680" t="s">
        <v>114</v>
      </c>
      <c r="C6" s="681"/>
      <c r="D6" s="681"/>
      <c r="E6" s="681"/>
      <c r="F6" s="681"/>
      <c r="G6" s="681"/>
      <c r="H6" s="681"/>
      <c r="I6" s="681"/>
      <c r="J6" s="681"/>
      <c r="K6" s="681"/>
      <c r="L6" s="681"/>
      <c r="M6" s="682"/>
      <c r="N6" s="637"/>
      <c r="O6" s="672"/>
      <c r="P6" s="673"/>
      <c r="Q6" s="673"/>
      <c r="R6" s="673"/>
      <c r="S6" s="673"/>
      <c r="T6" s="673"/>
      <c r="U6" s="673"/>
      <c r="V6" s="673"/>
      <c r="W6" s="673"/>
      <c r="X6" s="673"/>
      <c r="Y6" s="673"/>
      <c r="Z6" s="674"/>
      <c r="AA6" s="106"/>
    </row>
    <row r="7" spans="1:27" s="1" customFormat="1" ht="8.1" customHeight="1" x14ac:dyDescent="0.25">
      <c r="A7" s="105"/>
      <c r="B7" s="675"/>
      <c r="C7" s="675"/>
      <c r="D7" s="675"/>
      <c r="E7" s="675"/>
      <c r="F7" s="675"/>
      <c r="G7" s="675"/>
      <c r="H7" s="675"/>
      <c r="I7" s="675"/>
      <c r="J7" s="675"/>
      <c r="K7" s="675"/>
      <c r="L7" s="675"/>
      <c r="M7" s="675"/>
      <c r="N7" s="675"/>
      <c r="O7" s="675"/>
      <c r="P7" s="675"/>
      <c r="Q7" s="675"/>
      <c r="R7" s="675"/>
      <c r="S7" s="675"/>
      <c r="T7" s="675"/>
      <c r="U7" s="675"/>
      <c r="V7" s="675"/>
      <c r="W7" s="675"/>
      <c r="X7" s="675"/>
      <c r="Y7" s="675"/>
      <c r="Z7" s="675"/>
      <c r="AA7" s="106"/>
    </row>
    <row r="8" spans="1:27" s="1" customFormat="1" ht="20.100000000000001" customHeight="1" x14ac:dyDescent="0.25">
      <c r="A8" s="105"/>
      <c r="B8" s="663" t="s">
        <v>0</v>
      </c>
      <c r="C8" s="664"/>
      <c r="D8" s="664"/>
      <c r="E8" s="664"/>
      <c r="F8" s="664"/>
      <c r="G8" s="664"/>
      <c r="H8" s="664"/>
      <c r="I8" s="664"/>
      <c r="J8" s="664"/>
      <c r="K8" s="664"/>
      <c r="L8" s="664"/>
      <c r="M8" s="664"/>
      <c r="N8" s="664"/>
      <c r="O8" s="664"/>
      <c r="P8" s="664"/>
      <c r="Q8" s="664"/>
      <c r="R8" s="664"/>
      <c r="S8" s="664"/>
      <c r="T8" s="664"/>
      <c r="U8" s="664"/>
      <c r="V8" s="664"/>
      <c r="W8" s="664"/>
      <c r="X8" s="664"/>
      <c r="Y8" s="664"/>
      <c r="Z8" s="665"/>
      <c r="AA8" s="106"/>
    </row>
    <row r="9" spans="1:27" s="1" customFormat="1" ht="3.95" customHeight="1" x14ac:dyDescent="0.25">
      <c r="A9" s="105"/>
      <c r="B9" s="374"/>
      <c r="C9" s="92"/>
      <c r="D9" s="92"/>
      <c r="E9" s="92"/>
      <c r="F9" s="92"/>
      <c r="G9" s="92"/>
      <c r="H9" s="92"/>
      <c r="I9" s="92"/>
      <c r="J9" s="92"/>
      <c r="K9" s="92"/>
      <c r="L9" s="92"/>
      <c r="M9" s="92"/>
      <c r="N9" s="92"/>
      <c r="O9" s="92"/>
      <c r="P9" s="92"/>
      <c r="Q9" s="92"/>
      <c r="R9" s="92"/>
      <c r="S9" s="92"/>
      <c r="T9" s="92"/>
      <c r="U9" s="92"/>
      <c r="V9" s="92"/>
      <c r="W9" s="92"/>
      <c r="X9" s="92"/>
      <c r="Y9" s="374"/>
      <c r="Z9" s="374"/>
      <c r="AA9" s="106"/>
    </row>
    <row r="10" spans="1:27" s="4" customFormat="1" ht="15" customHeight="1" thickBot="1" x14ac:dyDescent="0.3">
      <c r="A10" s="111"/>
      <c r="B10" s="676"/>
      <c r="C10" s="676"/>
      <c r="D10" s="676"/>
      <c r="E10" s="676"/>
      <c r="F10" s="676"/>
      <c r="G10" s="676"/>
      <c r="H10" s="676"/>
      <c r="I10" s="676"/>
      <c r="J10" s="676"/>
      <c r="K10" s="676"/>
      <c r="L10" s="676"/>
      <c r="M10" s="676"/>
      <c r="N10" s="676"/>
      <c r="O10" s="676"/>
      <c r="P10" s="676"/>
      <c r="Q10" s="676"/>
      <c r="R10" s="676"/>
      <c r="S10" s="676"/>
      <c r="T10" s="676"/>
      <c r="U10" s="676"/>
      <c r="V10" s="676"/>
      <c r="W10" s="676"/>
      <c r="X10" s="676"/>
      <c r="Y10" s="676"/>
      <c r="Z10" s="676"/>
      <c r="AA10" s="397"/>
    </row>
    <row r="11" spans="1:27" s="1" customFormat="1" ht="20.100000000000001" customHeight="1" thickBot="1" x14ac:dyDescent="0.3">
      <c r="A11" s="374"/>
      <c r="B11" s="439" t="s">
        <v>385</v>
      </c>
      <c r="C11" s="631" t="s">
        <v>385</v>
      </c>
      <c r="D11" s="632"/>
      <c r="E11" s="632"/>
      <c r="F11" s="632"/>
      <c r="G11" s="632"/>
      <c r="H11" s="632"/>
      <c r="I11" s="632"/>
      <c r="J11" s="632"/>
      <c r="K11" s="632"/>
      <c r="L11" s="632"/>
      <c r="M11" s="632"/>
      <c r="N11" s="632"/>
      <c r="O11" s="632"/>
      <c r="P11" s="632"/>
      <c r="Q11" s="632"/>
      <c r="R11" s="632"/>
      <c r="S11" s="632"/>
      <c r="T11" s="632"/>
      <c r="U11" s="632"/>
      <c r="V11" s="632"/>
      <c r="W11" s="632"/>
      <c r="X11" s="632"/>
      <c r="Y11" s="633"/>
      <c r="AA11" s="106"/>
    </row>
    <row r="12" spans="1:27" s="1" customFormat="1" ht="3.95" customHeight="1" x14ac:dyDescent="0.25">
      <c r="A12" s="374"/>
      <c r="B12" s="374"/>
      <c r="C12" s="383"/>
      <c r="D12" s="374"/>
      <c r="E12" s="374"/>
      <c r="F12" s="374"/>
      <c r="G12" s="374"/>
      <c r="H12" s="374"/>
      <c r="I12" s="374"/>
      <c r="J12" s="374"/>
      <c r="K12" s="374"/>
      <c r="L12" s="374"/>
      <c r="M12" s="380"/>
      <c r="N12" s="444"/>
      <c r="O12" s="100"/>
      <c r="P12" s="100"/>
      <c r="Q12" s="100"/>
      <c r="R12" s="100"/>
      <c r="S12" s="100"/>
      <c r="T12" s="100"/>
      <c r="U12" s="100"/>
      <c r="V12" s="100"/>
      <c r="W12" s="100"/>
      <c r="X12" s="100"/>
      <c r="Y12" s="440"/>
      <c r="AA12" s="106"/>
    </row>
    <row r="13" spans="1:27" s="1" customFormat="1" ht="27.95" customHeight="1" x14ac:dyDescent="0.25">
      <c r="A13" s="374"/>
      <c r="B13" s="374"/>
      <c r="C13" s="636" t="s">
        <v>386</v>
      </c>
      <c r="D13" s="637"/>
      <c r="E13" s="637"/>
      <c r="F13" s="637"/>
      <c r="G13" s="637"/>
      <c r="H13" s="637"/>
      <c r="I13" s="637"/>
      <c r="J13" s="637"/>
      <c r="K13" s="374"/>
      <c r="L13" s="572"/>
      <c r="M13" s="374"/>
      <c r="N13" s="374"/>
      <c r="O13" s="100"/>
      <c r="P13" s="634" t="s">
        <v>393</v>
      </c>
      <c r="Q13" s="634"/>
      <c r="R13" s="634"/>
      <c r="S13" s="400"/>
      <c r="T13" s="626"/>
      <c r="U13" s="626"/>
      <c r="V13" s="626"/>
      <c r="W13" s="626"/>
      <c r="X13" s="626"/>
      <c r="Y13" s="627"/>
      <c r="AA13" s="106"/>
    </row>
    <row r="14" spans="1:27" s="1" customFormat="1" ht="3" customHeight="1" x14ac:dyDescent="0.25">
      <c r="A14" s="374"/>
      <c r="B14" s="374"/>
      <c r="C14" s="446"/>
      <c r="D14" s="381"/>
      <c r="E14" s="381"/>
      <c r="F14" s="381"/>
      <c r="G14" s="381"/>
      <c r="H14" s="381"/>
      <c r="I14" s="381"/>
      <c r="J14" s="381"/>
      <c r="K14" s="374"/>
      <c r="L14" s="401"/>
      <c r="M14" s="374"/>
      <c r="N14" s="374"/>
      <c r="O14" s="100"/>
      <c r="P14" s="441"/>
      <c r="Q14" s="441"/>
      <c r="R14" s="441"/>
      <c r="S14" s="100"/>
      <c r="T14" s="513"/>
      <c r="U14" s="513"/>
      <c r="V14" s="513"/>
      <c r="W14" s="513"/>
      <c r="X14" s="513"/>
      <c r="Y14" s="514"/>
      <c r="AA14" s="106"/>
    </row>
    <row r="15" spans="1:27" s="1" customFormat="1" ht="2.25" customHeight="1" x14ac:dyDescent="0.25">
      <c r="A15" s="374"/>
      <c r="B15" s="374"/>
      <c r="C15" s="446"/>
      <c r="D15" s="381"/>
      <c r="E15" s="381"/>
      <c r="F15" s="381"/>
      <c r="G15" s="381"/>
      <c r="H15" s="381"/>
      <c r="I15" s="381"/>
      <c r="J15" s="381"/>
      <c r="K15" s="374"/>
      <c r="L15" s="401"/>
      <c r="M15" s="374"/>
      <c r="N15" s="374"/>
      <c r="O15" s="100"/>
      <c r="P15" s="441"/>
      <c r="Q15" s="441"/>
      <c r="R15" s="441"/>
      <c r="S15" s="100"/>
      <c r="T15" s="513"/>
      <c r="U15" s="513"/>
      <c r="V15" s="513"/>
      <c r="W15" s="513"/>
      <c r="X15" s="513"/>
      <c r="Y15" s="514"/>
      <c r="AA15" s="106"/>
    </row>
    <row r="16" spans="1:27" s="1" customFormat="1" ht="27.95" customHeight="1" x14ac:dyDescent="0.25">
      <c r="A16" s="374"/>
      <c r="B16" s="374"/>
      <c r="C16" s="636" t="s">
        <v>392</v>
      </c>
      <c r="D16" s="637"/>
      <c r="E16" s="637"/>
      <c r="F16" s="637"/>
      <c r="G16" s="637"/>
      <c r="H16" s="637"/>
      <c r="I16" s="637"/>
      <c r="J16" s="637"/>
      <c r="K16" s="374"/>
      <c r="L16" s="572"/>
      <c r="M16" s="374"/>
      <c r="N16" s="374"/>
      <c r="O16" s="100"/>
      <c r="P16" s="634" t="s">
        <v>394</v>
      </c>
      <c r="Q16" s="634"/>
      <c r="R16" s="634"/>
      <c r="S16" s="400"/>
      <c r="T16" s="626"/>
      <c r="U16" s="626"/>
      <c r="V16" s="626"/>
      <c r="W16" s="626"/>
      <c r="X16" s="626"/>
      <c r="Y16" s="627"/>
      <c r="AA16" s="106"/>
    </row>
    <row r="17" spans="1:27" s="1" customFormat="1" ht="3.95" customHeight="1" x14ac:dyDescent="0.25">
      <c r="A17" s="374"/>
      <c r="B17" s="374"/>
      <c r="C17" s="446"/>
      <c r="D17" s="381"/>
      <c r="E17" s="381"/>
      <c r="F17" s="381"/>
      <c r="G17" s="381"/>
      <c r="H17" s="381"/>
      <c r="I17" s="381"/>
      <c r="J17" s="381"/>
      <c r="K17" s="374"/>
      <c r="L17" s="401"/>
      <c r="M17" s="374"/>
      <c r="N17" s="374"/>
      <c r="O17" s="100"/>
      <c r="P17" s="441"/>
      <c r="Q17" s="441"/>
      <c r="R17" s="441"/>
      <c r="S17" s="100"/>
      <c r="T17" s="513"/>
      <c r="U17" s="513"/>
      <c r="V17" s="513"/>
      <c r="W17" s="513"/>
      <c r="X17" s="513"/>
      <c r="Y17" s="514"/>
      <c r="AA17" s="106"/>
    </row>
    <row r="18" spans="1:27" s="1" customFormat="1" ht="27.95" customHeight="1" x14ac:dyDescent="0.25">
      <c r="A18" s="374"/>
      <c r="B18" s="374"/>
      <c r="C18" s="636" t="s">
        <v>387</v>
      </c>
      <c r="D18" s="637"/>
      <c r="E18" s="637"/>
      <c r="F18" s="637"/>
      <c r="G18" s="637"/>
      <c r="H18" s="637"/>
      <c r="I18" s="637"/>
      <c r="J18" s="637"/>
      <c r="K18" s="374"/>
      <c r="L18" s="572"/>
      <c r="M18" s="374"/>
      <c r="N18" s="374"/>
      <c r="O18" s="100"/>
      <c r="P18" s="634" t="s">
        <v>473</v>
      </c>
      <c r="Q18" s="634"/>
      <c r="R18" s="634"/>
      <c r="S18" s="400"/>
      <c r="T18" s="638"/>
      <c r="U18" s="626"/>
      <c r="V18" s="626"/>
      <c r="W18" s="626"/>
      <c r="X18" s="626"/>
      <c r="Y18" s="627"/>
      <c r="AA18" s="106"/>
    </row>
    <row r="19" spans="1:27" s="1" customFormat="1" ht="3.95" customHeight="1" x14ac:dyDescent="0.25">
      <c r="A19" s="374"/>
      <c r="B19" s="374"/>
      <c r="C19" s="446"/>
      <c r="D19" s="381"/>
      <c r="E19" s="381"/>
      <c r="F19" s="381"/>
      <c r="G19" s="381"/>
      <c r="H19" s="381"/>
      <c r="I19" s="381"/>
      <c r="J19" s="381"/>
      <c r="K19" s="374"/>
      <c r="L19" s="401"/>
      <c r="M19" s="374"/>
      <c r="N19" s="374"/>
      <c r="O19" s="100"/>
      <c r="P19" s="441"/>
      <c r="Q19" s="441"/>
      <c r="R19" s="441"/>
      <c r="S19" s="100"/>
      <c r="T19" s="513"/>
      <c r="U19" s="513"/>
      <c r="V19" s="513"/>
      <c r="W19" s="513"/>
      <c r="X19" s="513"/>
      <c r="Y19" s="514"/>
      <c r="AA19" s="106"/>
    </row>
    <row r="20" spans="1:27" s="1" customFormat="1" ht="27.95" customHeight="1" x14ac:dyDescent="0.25">
      <c r="A20" s="374"/>
      <c r="B20" s="374"/>
      <c r="C20" s="636" t="s">
        <v>388</v>
      </c>
      <c r="D20" s="637"/>
      <c r="E20" s="637"/>
      <c r="F20" s="637"/>
      <c r="G20" s="637"/>
      <c r="H20" s="637"/>
      <c r="I20" s="637"/>
      <c r="J20" s="637"/>
      <c r="K20" s="374"/>
      <c r="L20" s="572"/>
      <c r="M20" s="374"/>
      <c r="N20" s="374"/>
      <c r="O20" s="100"/>
      <c r="P20" s="634" t="s">
        <v>395</v>
      </c>
      <c r="Q20" s="634"/>
      <c r="R20" s="634"/>
      <c r="S20" s="400"/>
      <c r="T20" s="626"/>
      <c r="U20" s="626"/>
      <c r="V20" s="626"/>
      <c r="W20" s="626"/>
      <c r="X20" s="626"/>
      <c r="Y20" s="627"/>
      <c r="AA20" s="106"/>
    </row>
    <row r="21" spans="1:27" s="1" customFormat="1" ht="3.95" customHeight="1" x14ac:dyDescent="0.25">
      <c r="A21" s="374"/>
      <c r="B21" s="374"/>
      <c r="C21" s="446"/>
      <c r="D21" s="381"/>
      <c r="E21" s="381"/>
      <c r="F21" s="381"/>
      <c r="G21" s="381"/>
      <c r="H21" s="381"/>
      <c r="I21" s="381"/>
      <c r="J21" s="381"/>
      <c r="K21" s="374"/>
      <c r="L21" s="401"/>
      <c r="M21" s="374"/>
      <c r="N21" s="374"/>
      <c r="O21" s="100"/>
      <c r="P21" s="441"/>
      <c r="Q21" s="441"/>
      <c r="R21" s="441"/>
      <c r="S21" s="100"/>
      <c r="T21" s="513"/>
      <c r="U21" s="513"/>
      <c r="V21" s="513"/>
      <c r="W21" s="513"/>
      <c r="X21" s="513"/>
      <c r="Y21" s="514"/>
      <c r="AA21" s="106"/>
    </row>
    <row r="22" spans="1:27" s="1" customFormat="1" ht="27.95" customHeight="1" x14ac:dyDescent="0.25">
      <c r="A22" s="374"/>
      <c r="B22" s="374"/>
      <c r="C22" s="636" t="s">
        <v>389</v>
      </c>
      <c r="D22" s="637"/>
      <c r="E22" s="637"/>
      <c r="F22" s="637"/>
      <c r="G22" s="637"/>
      <c r="H22" s="637"/>
      <c r="I22" s="637"/>
      <c r="J22" s="637"/>
      <c r="K22" s="374"/>
      <c r="L22" s="572"/>
      <c r="M22" s="374"/>
      <c r="N22" s="374"/>
      <c r="O22" s="100"/>
      <c r="P22" s="634" t="s">
        <v>472</v>
      </c>
      <c r="Q22" s="634"/>
      <c r="R22" s="634"/>
      <c r="S22" s="400"/>
      <c r="T22" s="635"/>
      <c r="U22" s="626"/>
      <c r="V22" s="626"/>
      <c r="W22" s="626"/>
      <c r="X22" s="626"/>
      <c r="Y22" s="627"/>
      <c r="AA22" s="106"/>
    </row>
    <row r="23" spans="1:27" s="1" customFormat="1" ht="3.95" customHeight="1" x14ac:dyDescent="0.25">
      <c r="A23" s="374"/>
      <c r="B23" s="374"/>
      <c r="C23" s="446"/>
      <c r="D23" s="381"/>
      <c r="E23" s="381"/>
      <c r="F23" s="381"/>
      <c r="G23" s="381"/>
      <c r="H23" s="381"/>
      <c r="I23" s="381"/>
      <c r="J23" s="381"/>
      <c r="K23" s="374"/>
      <c r="L23" s="401"/>
      <c r="M23" s="374"/>
      <c r="N23" s="374"/>
      <c r="O23" s="100"/>
      <c r="P23" s="441"/>
      <c r="Q23" s="441"/>
      <c r="R23" s="441"/>
      <c r="S23" s="100"/>
      <c r="T23" s="513"/>
      <c r="U23" s="513"/>
      <c r="V23" s="513"/>
      <c r="W23" s="513"/>
      <c r="X23" s="513"/>
      <c r="Y23" s="514"/>
      <c r="AA23" s="106"/>
    </row>
    <row r="24" spans="1:27" s="1" customFormat="1" ht="27.95" customHeight="1" x14ac:dyDescent="0.25">
      <c r="A24" s="374"/>
      <c r="B24" s="374"/>
      <c r="C24" s="636" t="s">
        <v>390</v>
      </c>
      <c r="D24" s="637"/>
      <c r="E24" s="637"/>
      <c r="F24" s="637"/>
      <c r="G24" s="637"/>
      <c r="H24" s="637"/>
      <c r="I24" s="637"/>
      <c r="J24" s="637"/>
      <c r="K24" s="374"/>
      <c r="L24" s="572"/>
      <c r="M24" s="374"/>
      <c r="N24" s="374"/>
      <c r="O24" s="100"/>
      <c r="P24" s="634" t="s">
        <v>396</v>
      </c>
      <c r="Q24" s="634"/>
      <c r="R24" s="634"/>
      <c r="S24" s="400"/>
      <c r="T24" s="626"/>
      <c r="U24" s="626"/>
      <c r="V24" s="626"/>
      <c r="W24" s="626"/>
      <c r="X24" s="626"/>
      <c r="Y24" s="627"/>
      <c r="AA24" s="106"/>
    </row>
    <row r="25" spans="1:27" s="4" customFormat="1" ht="3.75" customHeight="1" x14ac:dyDescent="0.25">
      <c r="A25" s="397"/>
      <c r="B25" s="397"/>
      <c r="C25" s="447"/>
      <c r="D25" s="438"/>
      <c r="E25" s="438"/>
      <c r="F25" s="438"/>
      <c r="G25" s="438"/>
      <c r="H25" s="438"/>
      <c r="I25" s="438"/>
      <c r="J25" s="438"/>
      <c r="K25" s="397"/>
      <c r="L25" s="402"/>
      <c r="M25" s="397"/>
      <c r="N25" s="374"/>
      <c r="O25" s="250"/>
      <c r="P25" s="250"/>
      <c r="Q25" s="250"/>
      <c r="R25" s="250"/>
      <c r="S25" s="250"/>
      <c r="T25" s="250"/>
      <c r="U25" s="250"/>
      <c r="V25" s="250"/>
      <c r="W25" s="250"/>
      <c r="X25" s="250"/>
      <c r="Y25" s="251"/>
      <c r="AA25" s="106"/>
    </row>
    <row r="26" spans="1:27" s="1" customFormat="1" ht="27.95" customHeight="1" x14ac:dyDescent="0.25">
      <c r="A26" s="374"/>
      <c r="B26" s="374"/>
      <c r="C26" s="636" t="s">
        <v>391</v>
      </c>
      <c r="D26" s="637"/>
      <c r="E26" s="637"/>
      <c r="F26" s="637"/>
      <c r="G26" s="637"/>
      <c r="H26" s="637"/>
      <c r="I26" s="637"/>
      <c r="J26" s="637"/>
      <c r="K26" s="504"/>
      <c r="L26" s="572"/>
      <c r="M26" s="504"/>
      <c r="N26" s="504"/>
      <c r="O26" s="100"/>
      <c r="P26" s="100"/>
      <c r="Q26" s="100"/>
      <c r="R26" s="100"/>
      <c r="S26" s="100"/>
      <c r="T26" s="100"/>
      <c r="U26" s="100"/>
      <c r="V26" s="100"/>
      <c r="W26" s="100"/>
      <c r="X26" s="100"/>
      <c r="Y26" s="440"/>
      <c r="AA26" s="106"/>
    </row>
    <row r="27" spans="1:27" s="1" customFormat="1" ht="7.5" customHeight="1" thickBot="1" x14ac:dyDescent="0.3">
      <c r="A27" s="105"/>
      <c r="B27" s="374"/>
      <c r="C27" s="528"/>
      <c r="D27" s="445"/>
      <c r="E27" s="445"/>
      <c r="F27" s="445"/>
      <c r="G27" s="445"/>
      <c r="H27" s="445"/>
      <c r="I27" s="445"/>
      <c r="J27" s="445"/>
      <c r="K27" s="253"/>
      <c r="L27" s="529"/>
      <c r="M27" s="253"/>
      <c r="N27" s="253"/>
      <c r="O27" s="253"/>
      <c r="P27" s="253"/>
      <c r="Q27" s="253"/>
      <c r="R27" s="253"/>
      <c r="S27" s="253"/>
      <c r="T27" s="530"/>
      <c r="U27" s="530"/>
      <c r="V27" s="530"/>
      <c r="W27" s="530"/>
      <c r="X27" s="530"/>
      <c r="Y27" s="530"/>
      <c r="Z27" s="383"/>
      <c r="AA27" s="106"/>
    </row>
    <row r="28" spans="1:27" s="1" customFormat="1" ht="12.75" customHeight="1" thickBot="1" x14ac:dyDescent="0.3">
      <c r="A28" s="105"/>
      <c r="B28" s="374"/>
      <c r="C28" s="399"/>
      <c r="D28" s="39"/>
      <c r="E28" s="39"/>
      <c r="F28" s="39"/>
      <c r="G28" s="39"/>
      <c r="H28" s="39"/>
      <c r="I28" s="39"/>
      <c r="J28" s="39"/>
      <c r="K28" s="92"/>
      <c r="L28" s="403"/>
      <c r="N28" s="92"/>
      <c r="O28" s="374"/>
      <c r="P28" s="374"/>
      <c r="Q28" s="374"/>
      <c r="R28" s="374"/>
      <c r="S28" s="374"/>
      <c r="T28" s="374"/>
      <c r="U28" s="374"/>
      <c r="V28" s="374"/>
      <c r="W28" s="374"/>
      <c r="X28" s="374"/>
      <c r="Y28" s="531"/>
      <c r="Z28" s="374"/>
      <c r="AA28" s="106"/>
    </row>
    <row r="29" spans="1:27" s="250" customFormat="1" ht="20.100000000000001" customHeight="1" thickBot="1" x14ac:dyDescent="0.3">
      <c r="A29" s="397"/>
      <c r="B29" s="397"/>
      <c r="C29" s="648" t="s">
        <v>474</v>
      </c>
      <c r="D29" s="649"/>
      <c r="E29" s="649"/>
      <c r="F29" s="649"/>
      <c r="G29" s="649"/>
      <c r="H29" s="649"/>
      <c r="I29" s="649"/>
      <c r="J29" s="649"/>
      <c r="K29" s="649"/>
      <c r="L29" s="649"/>
      <c r="M29" s="649"/>
      <c r="N29" s="649"/>
      <c r="O29" s="649"/>
      <c r="P29" s="649"/>
      <c r="Q29" s="649"/>
      <c r="R29" s="649"/>
      <c r="S29" s="649"/>
      <c r="T29" s="649"/>
      <c r="U29" s="649"/>
      <c r="V29" s="649"/>
      <c r="W29" s="649"/>
      <c r="X29" s="649"/>
      <c r="Y29" s="650"/>
      <c r="Z29" s="397"/>
      <c r="AA29" s="397"/>
    </row>
    <row r="30" spans="1:27" s="250" customFormat="1" ht="3.95" customHeight="1" x14ac:dyDescent="0.25">
      <c r="A30" s="397"/>
      <c r="B30" s="397"/>
      <c r="C30" s="442"/>
      <c r="D30" s="400"/>
      <c r="E30" s="400"/>
      <c r="F30" s="400"/>
      <c r="G30" s="400"/>
      <c r="H30" s="400"/>
      <c r="I30" s="400"/>
      <c r="J30" s="400"/>
      <c r="K30" s="502"/>
      <c r="L30" s="522"/>
      <c r="M30" s="502"/>
      <c r="N30" s="502"/>
      <c r="O30" s="502"/>
      <c r="P30" s="437"/>
      <c r="Q30" s="437"/>
      <c r="R30" s="437"/>
      <c r="S30" s="437"/>
      <c r="T30" s="437"/>
      <c r="U30" s="437"/>
      <c r="V30" s="437"/>
      <c r="W30" s="437"/>
      <c r="X30" s="437"/>
      <c r="Y30" s="523"/>
      <c r="Z30" s="397"/>
      <c r="AA30" s="397"/>
    </row>
    <row r="31" spans="1:27" s="250" customFormat="1" ht="17.25" customHeight="1" x14ac:dyDescent="0.25">
      <c r="A31" s="397"/>
      <c r="B31" s="397"/>
      <c r="C31" s="651" t="s">
        <v>477</v>
      </c>
      <c r="D31" s="652"/>
      <c r="E31" s="652"/>
      <c r="F31" s="652"/>
      <c r="G31" s="652"/>
      <c r="H31" s="652"/>
      <c r="I31" s="652"/>
      <c r="J31" s="652"/>
      <c r="K31" s="652"/>
      <c r="L31" s="652"/>
      <c r="M31" s="652"/>
      <c r="N31" s="652"/>
      <c r="O31" s="652"/>
      <c r="P31" s="652"/>
      <c r="Q31" s="652"/>
      <c r="R31" s="652"/>
      <c r="S31" s="652"/>
      <c r="T31" s="652"/>
      <c r="U31" s="652"/>
      <c r="V31" s="652"/>
      <c r="W31" s="652"/>
      <c r="X31" s="652"/>
      <c r="Y31" s="653"/>
      <c r="Z31" s="397"/>
      <c r="AA31" s="397"/>
    </row>
    <row r="32" spans="1:27" s="250" customFormat="1" ht="19.5" customHeight="1" x14ac:dyDescent="0.25">
      <c r="A32" s="397"/>
      <c r="B32" s="397"/>
      <c r="C32" s="651" t="s">
        <v>475</v>
      </c>
      <c r="D32" s="652"/>
      <c r="E32" s="652"/>
      <c r="F32" s="652"/>
      <c r="G32" s="652"/>
      <c r="H32" s="652"/>
      <c r="I32" s="652"/>
      <c r="J32" s="652"/>
      <c r="K32" s="652"/>
      <c r="L32" s="652"/>
      <c r="M32" s="652"/>
      <c r="N32" s="652"/>
      <c r="O32" s="652"/>
      <c r="P32" s="652"/>
      <c r="Q32" s="652"/>
      <c r="R32" s="652"/>
      <c r="S32" s="652"/>
      <c r="T32" s="652"/>
      <c r="U32" s="652"/>
      <c r="V32" s="652"/>
      <c r="W32" s="652"/>
      <c r="X32" s="652"/>
      <c r="Y32" s="653"/>
      <c r="Z32" s="397"/>
      <c r="AA32" s="397"/>
    </row>
    <row r="33" spans="1:27" s="250" customFormat="1" ht="16.5" customHeight="1" x14ac:dyDescent="0.25">
      <c r="A33" s="397"/>
      <c r="B33" s="397"/>
      <c r="C33" s="651" t="s">
        <v>476</v>
      </c>
      <c r="D33" s="652"/>
      <c r="E33" s="652"/>
      <c r="F33" s="652"/>
      <c r="G33" s="652"/>
      <c r="H33" s="652"/>
      <c r="I33" s="652"/>
      <c r="J33" s="652"/>
      <c r="K33" s="652"/>
      <c r="L33" s="652"/>
      <c r="M33" s="652"/>
      <c r="N33" s="652"/>
      <c r="O33" s="652"/>
      <c r="P33" s="652"/>
      <c r="Q33" s="652"/>
      <c r="R33" s="652"/>
      <c r="S33" s="652"/>
      <c r="T33" s="652"/>
      <c r="U33" s="652"/>
      <c r="V33" s="652"/>
      <c r="W33" s="652"/>
      <c r="X33" s="652"/>
      <c r="Y33" s="653"/>
      <c r="Z33" s="397"/>
      <c r="AA33" s="397"/>
    </row>
    <row r="34" spans="1:27" s="250" customFormat="1" ht="9.75" customHeight="1" x14ac:dyDescent="0.25">
      <c r="A34" s="502"/>
      <c r="B34" s="502"/>
      <c r="C34" s="498"/>
      <c r="D34" s="499"/>
      <c r="E34" s="499"/>
      <c r="F34" s="499"/>
      <c r="G34" s="499"/>
      <c r="H34" s="499"/>
      <c r="I34" s="499"/>
      <c r="J34" s="499"/>
      <c r="K34" s="499"/>
      <c r="L34" s="499"/>
      <c r="M34" s="499"/>
      <c r="N34" s="499"/>
      <c r="O34" s="499"/>
      <c r="P34" s="499"/>
      <c r="Q34" s="499"/>
      <c r="R34" s="499"/>
      <c r="S34" s="499"/>
      <c r="T34" s="499"/>
      <c r="U34" s="499"/>
      <c r="V34" s="499"/>
      <c r="W34" s="499"/>
      <c r="X34" s="499"/>
      <c r="Y34" s="500"/>
      <c r="Z34" s="502"/>
      <c r="AA34" s="502"/>
    </row>
    <row r="35" spans="1:27" s="250" customFormat="1" ht="27.95" customHeight="1" x14ac:dyDescent="0.25">
      <c r="A35" s="397"/>
      <c r="B35" s="397"/>
      <c r="C35" s="621" t="s">
        <v>461</v>
      </c>
      <c r="D35" s="622"/>
      <c r="E35" s="622"/>
      <c r="F35" s="622"/>
      <c r="G35" s="622"/>
      <c r="H35" s="622"/>
      <c r="I35" s="622"/>
      <c r="J35" s="622"/>
      <c r="K35" s="502"/>
      <c r="L35" s="573"/>
      <c r="M35" s="502"/>
      <c r="N35" s="502"/>
      <c r="O35" s="502"/>
      <c r="P35" s="623" t="s">
        <v>462</v>
      </c>
      <c r="Q35" s="623"/>
      <c r="R35" s="623"/>
      <c r="S35" s="501"/>
      <c r="T35" s="626"/>
      <c r="U35" s="626"/>
      <c r="V35" s="626"/>
      <c r="W35" s="626"/>
      <c r="X35" s="626"/>
      <c r="Y35" s="627"/>
      <c r="Z35" s="397"/>
      <c r="AA35" s="397"/>
    </row>
    <row r="36" spans="1:27" s="250" customFormat="1" ht="27.95" customHeight="1" x14ac:dyDescent="0.25">
      <c r="A36" s="397"/>
      <c r="B36" s="397"/>
      <c r="C36" s="621" t="s">
        <v>478</v>
      </c>
      <c r="D36" s="622"/>
      <c r="E36" s="622"/>
      <c r="F36" s="622"/>
      <c r="G36" s="622"/>
      <c r="H36" s="622"/>
      <c r="I36" s="622"/>
      <c r="J36" s="622"/>
      <c r="K36" s="502"/>
      <c r="L36" s="573"/>
      <c r="M36" s="502"/>
      <c r="N36" s="502"/>
      <c r="O36" s="502"/>
      <c r="P36" s="623" t="s">
        <v>156</v>
      </c>
      <c r="Q36" s="623"/>
      <c r="R36" s="623"/>
      <c r="S36" s="501"/>
      <c r="T36" s="626"/>
      <c r="U36" s="626"/>
      <c r="V36" s="626"/>
      <c r="W36" s="626"/>
      <c r="X36" s="626"/>
      <c r="Y36" s="627"/>
      <c r="Z36" s="397"/>
      <c r="AA36" s="397"/>
    </row>
    <row r="37" spans="1:27" s="250" customFormat="1" ht="27.95" customHeight="1" x14ac:dyDescent="0.25">
      <c r="A37" s="397"/>
      <c r="B37" s="397"/>
      <c r="C37" s="621" t="s">
        <v>1</v>
      </c>
      <c r="D37" s="622"/>
      <c r="E37" s="622"/>
      <c r="F37" s="622"/>
      <c r="G37" s="622"/>
      <c r="H37" s="622"/>
      <c r="I37" s="622"/>
      <c r="J37" s="622"/>
      <c r="K37" s="502"/>
      <c r="L37" s="572"/>
      <c r="M37" s="502"/>
      <c r="N37" s="502"/>
      <c r="O37" s="502"/>
      <c r="P37" s="623" t="s">
        <v>479</v>
      </c>
      <c r="Q37" s="623"/>
      <c r="R37" s="623"/>
      <c r="S37" s="501"/>
      <c r="T37" s="624">
        <f>SUM(Y62)</f>
        <v>0</v>
      </c>
      <c r="U37" s="624"/>
      <c r="V37" s="624"/>
      <c r="W37" s="624"/>
      <c r="X37" s="624"/>
      <c r="Y37" s="625"/>
      <c r="Z37" s="397"/>
      <c r="AA37" s="397"/>
    </row>
    <row r="38" spans="1:27" s="250" customFormat="1" ht="27.95" customHeight="1" thickBot="1" x14ac:dyDescent="0.3">
      <c r="A38" s="502"/>
      <c r="B38" s="502"/>
      <c r="C38" s="507"/>
      <c r="D38" s="508"/>
      <c r="E38" s="508"/>
      <c r="F38" s="508"/>
      <c r="G38" s="508"/>
      <c r="H38" s="508"/>
      <c r="I38" s="508"/>
      <c r="J38" s="508"/>
      <c r="K38" s="443"/>
      <c r="L38" s="524"/>
      <c r="M38" s="443"/>
      <c r="N38" s="443"/>
      <c r="O38" s="443"/>
      <c r="P38" s="525"/>
      <c r="Q38" s="525"/>
      <c r="R38" s="525"/>
      <c r="S38" s="508"/>
      <c r="T38" s="526"/>
      <c r="U38" s="526"/>
      <c r="V38" s="526"/>
      <c r="W38" s="526"/>
      <c r="X38" s="526"/>
      <c r="Y38" s="527"/>
      <c r="Z38" s="502"/>
      <c r="AA38" s="502"/>
    </row>
    <row r="39" spans="1:27" s="1" customFormat="1" ht="10.5" customHeight="1" x14ac:dyDescent="0.25">
      <c r="A39" s="374"/>
      <c r="B39" s="374"/>
      <c r="C39" s="683"/>
      <c r="D39" s="683"/>
      <c r="E39" s="683"/>
      <c r="F39" s="683"/>
      <c r="G39" s="683"/>
      <c r="H39" s="683"/>
      <c r="I39" s="683"/>
      <c r="J39" s="683"/>
      <c r="K39" s="374"/>
      <c r="L39" s="374"/>
      <c r="M39" s="374"/>
      <c r="N39" s="374"/>
      <c r="O39" s="374"/>
      <c r="P39" s="397"/>
      <c r="Q39" s="397"/>
      <c r="R39" s="397"/>
      <c r="S39" s="397"/>
      <c r="T39" s="397"/>
      <c r="U39" s="397"/>
      <c r="V39" s="397"/>
      <c r="W39" s="397"/>
      <c r="X39" s="397"/>
      <c r="Y39" s="397"/>
      <c r="Z39" s="374"/>
      <c r="AA39" s="374"/>
    </row>
    <row r="40" spans="1:27" s="1" customFormat="1" ht="8.1" customHeight="1" x14ac:dyDescent="0.25">
      <c r="A40" s="105"/>
      <c r="B40" s="92"/>
      <c r="C40" s="374"/>
      <c r="D40" s="374"/>
      <c r="E40" s="374"/>
      <c r="F40" s="374"/>
      <c r="G40" s="374"/>
      <c r="H40" s="374"/>
      <c r="I40" s="374"/>
      <c r="J40" s="374"/>
      <c r="K40" s="374"/>
      <c r="L40" s="374"/>
      <c r="M40" s="92"/>
      <c r="N40" s="92"/>
      <c r="O40" s="92"/>
      <c r="P40" s="378"/>
      <c r="Q40" s="374"/>
      <c r="R40" s="374"/>
      <c r="S40" s="374"/>
      <c r="T40" s="378"/>
      <c r="U40" s="374"/>
      <c r="V40" s="378"/>
      <c r="W40" s="378"/>
      <c r="X40" s="378"/>
      <c r="Y40" s="378"/>
      <c r="Z40" s="92"/>
      <c r="AA40" s="106"/>
    </row>
    <row r="41" spans="1:27" s="100" customFormat="1" ht="8.1" customHeight="1" x14ac:dyDescent="0.25">
      <c r="A41" s="105"/>
      <c r="B41" s="29"/>
      <c r="C41" s="376"/>
      <c r="D41" s="376"/>
      <c r="E41" s="376"/>
      <c r="F41" s="376"/>
      <c r="G41" s="376"/>
      <c r="H41" s="376"/>
      <c r="I41" s="376"/>
      <c r="J41" s="376"/>
      <c r="K41" s="376"/>
      <c r="L41" s="376"/>
      <c r="M41" s="35"/>
      <c r="N41" s="35"/>
      <c r="O41" s="35"/>
      <c r="P41" s="376"/>
      <c r="Q41" s="376"/>
      <c r="R41" s="376"/>
      <c r="S41" s="376"/>
      <c r="T41" s="376"/>
      <c r="U41" s="376"/>
      <c r="V41" s="376"/>
      <c r="W41" s="376"/>
      <c r="X41" s="376"/>
      <c r="Y41" s="376"/>
      <c r="Z41" s="36"/>
      <c r="AA41" s="106"/>
    </row>
    <row r="42" spans="1:27" s="2" customFormat="1" ht="18.75" x14ac:dyDescent="0.25">
      <c r="A42" s="107"/>
      <c r="B42" s="30"/>
      <c r="C42" s="404"/>
      <c r="D42" s="37"/>
      <c r="E42" s="645" t="s">
        <v>7</v>
      </c>
      <c r="F42" s="646"/>
      <c r="G42" s="646"/>
      <c r="H42" s="646"/>
      <c r="I42" s="646"/>
      <c r="J42" s="646"/>
      <c r="K42" s="646"/>
      <c r="L42" s="646"/>
      <c r="M42" s="646"/>
      <c r="N42" s="646"/>
      <c r="O42" s="646"/>
      <c r="P42" s="646"/>
      <c r="Q42" s="646"/>
      <c r="R42" s="646"/>
      <c r="S42" s="646"/>
      <c r="T42" s="646"/>
      <c r="U42" s="646"/>
      <c r="V42" s="646"/>
      <c r="W42" s="646"/>
      <c r="X42" s="646"/>
      <c r="Y42" s="647"/>
      <c r="Z42" s="38"/>
      <c r="AA42" s="108"/>
    </row>
    <row r="43" spans="1:27" s="1" customFormat="1" ht="3.95" customHeight="1" x14ac:dyDescent="0.25">
      <c r="A43" s="105"/>
      <c r="B43" s="26"/>
      <c r="C43" s="92"/>
      <c r="D43" s="92"/>
      <c r="E43" s="92"/>
      <c r="F43" s="92"/>
      <c r="G43" s="92"/>
      <c r="H43" s="92"/>
      <c r="I43" s="92"/>
      <c r="J43" s="92"/>
      <c r="K43" s="92"/>
      <c r="L43" s="92"/>
      <c r="M43" s="92"/>
      <c r="N43" s="92"/>
      <c r="O43" s="92"/>
      <c r="P43" s="92"/>
      <c r="Q43" s="92"/>
      <c r="R43" s="92"/>
      <c r="S43" s="92"/>
      <c r="T43" s="92"/>
      <c r="U43" s="92"/>
      <c r="V43" s="92"/>
      <c r="W43" s="92"/>
      <c r="X43" s="92"/>
      <c r="Y43" s="96"/>
      <c r="Z43" s="27"/>
      <c r="AA43" s="106"/>
    </row>
    <row r="44" spans="1:27" s="3" customFormat="1" ht="32.1" customHeight="1" x14ac:dyDescent="0.25">
      <c r="A44" s="109"/>
      <c r="B44" s="31"/>
      <c r="C44" s="450" t="s">
        <v>483</v>
      </c>
      <c r="D44" s="39"/>
      <c r="E44" s="628" t="s">
        <v>8</v>
      </c>
      <c r="F44" s="629"/>
      <c r="G44" s="629"/>
      <c r="H44" s="629"/>
      <c r="I44" s="629"/>
      <c r="J44" s="629"/>
      <c r="K44" s="629"/>
      <c r="L44" s="629"/>
      <c r="M44" s="629"/>
      <c r="N44" s="629"/>
      <c r="O44" s="629"/>
      <c r="P44" s="630"/>
      <c r="Q44" s="39"/>
      <c r="R44" s="628" t="s">
        <v>530</v>
      </c>
      <c r="S44" s="629"/>
      <c r="T44" s="629"/>
      <c r="U44" s="629"/>
      <c r="V44" s="629"/>
      <c r="W44" s="630"/>
      <c r="X44" s="39"/>
      <c r="Y44" s="128" t="s">
        <v>9</v>
      </c>
      <c r="Z44" s="40"/>
      <c r="AA44" s="110"/>
    </row>
    <row r="45" spans="1:27" s="1" customFormat="1" ht="15" customHeight="1" x14ac:dyDescent="0.25">
      <c r="A45" s="105"/>
      <c r="B45" s="26"/>
      <c r="C45" s="449" t="s">
        <v>399</v>
      </c>
      <c r="D45" s="449"/>
      <c r="E45" s="658" t="s">
        <v>480</v>
      </c>
      <c r="F45" s="658"/>
      <c r="G45" s="658"/>
      <c r="H45" s="658"/>
      <c r="I45" s="658"/>
      <c r="J45" s="658"/>
      <c r="K45" s="658"/>
      <c r="L45" s="658"/>
      <c r="M45" s="658"/>
      <c r="N45" s="658"/>
      <c r="O45" s="658"/>
      <c r="P45" s="658"/>
      <c r="Q45" s="658"/>
      <c r="R45" s="658"/>
      <c r="S45" s="658"/>
      <c r="T45" s="658"/>
      <c r="U45" s="658"/>
      <c r="V45" s="658"/>
      <c r="W45" s="658"/>
      <c r="X45" s="658"/>
      <c r="Y45" s="659"/>
      <c r="Z45" s="27"/>
      <c r="AA45" s="106"/>
    </row>
    <row r="46" spans="1:27" s="1" customFormat="1" ht="23.1" customHeight="1" x14ac:dyDescent="0.25">
      <c r="A46" s="105"/>
      <c r="B46" s="173"/>
      <c r="C46" s="45">
        <v>1</v>
      </c>
      <c r="D46" s="174"/>
      <c r="E46" s="615" t="s">
        <v>532</v>
      </c>
      <c r="F46" s="616"/>
      <c r="G46" s="616"/>
      <c r="H46" s="616"/>
      <c r="I46" s="616"/>
      <c r="J46" s="616"/>
      <c r="K46" s="616"/>
      <c r="L46" s="616"/>
      <c r="M46" s="616"/>
      <c r="N46" s="616"/>
      <c r="O46" s="616"/>
      <c r="P46" s="617"/>
      <c r="Q46" s="174"/>
      <c r="R46" s="618" t="s">
        <v>116</v>
      </c>
      <c r="S46" s="619"/>
      <c r="T46" s="619"/>
      <c r="U46" s="619"/>
      <c r="V46" s="619"/>
      <c r="W46" s="620"/>
      <c r="X46" s="42"/>
      <c r="Y46" s="43" t="s">
        <v>14</v>
      </c>
      <c r="Z46" s="175"/>
      <c r="AA46" s="106"/>
    </row>
    <row r="47" spans="1:27" s="4" customFormat="1" ht="23.1" customHeight="1" x14ac:dyDescent="0.25">
      <c r="A47" s="111"/>
      <c r="B47" s="32"/>
      <c r="C47" s="41">
        <v>2</v>
      </c>
      <c r="D47" s="42"/>
      <c r="E47" s="642" t="s">
        <v>397</v>
      </c>
      <c r="F47" s="643"/>
      <c r="G47" s="643"/>
      <c r="H47" s="643"/>
      <c r="I47" s="643"/>
      <c r="J47" s="643"/>
      <c r="K47" s="643"/>
      <c r="L47" s="643"/>
      <c r="M47" s="643"/>
      <c r="N47" s="643"/>
      <c r="O47" s="643"/>
      <c r="P47" s="644"/>
      <c r="Q47" s="42"/>
      <c r="R47" s="618" t="s">
        <v>56</v>
      </c>
      <c r="S47" s="619"/>
      <c r="T47" s="619"/>
      <c r="U47" s="619"/>
      <c r="V47" s="619"/>
      <c r="W47" s="620"/>
      <c r="X47" s="42"/>
      <c r="Y47" s="43" t="s">
        <v>14</v>
      </c>
      <c r="Z47" s="44"/>
      <c r="AA47" s="112"/>
    </row>
    <row r="48" spans="1:27" s="1" customFormat="1" ht="23.1" customHeight="1" x14ac:dyDescent="0.25">
      <c r="A48" s="105"/>
      <c r="B48" s="173"/>
      <c r="C48" s="45"/>
      <c r="D48" s="174"/>
      <c r="E48" s="615" t="s">
        <v>52</v>
      </c>
      <c r="F48" s="616"/>
      <c r="G48" s="616"/>
      <c r="H48" s="616"/>
      <c r="I48" s="616"/>
      <c r="J48" s="616"/>
      <c r="K48" s="616"/>
      <c r="L48" s="616"/>
      <c r="M48" s="616"/>
      <c r="N48" s="616"/>
      <c r="O48" s="616"/>
      <c r="P48" s="617"/>
      <c r="Q48" s="174"/>
      <c r="R48" s="639" t="s">
        <v>99</v>
      </c>
      <c r="S48" s="640"/>
      <c r="T48" s="640"/>
      <c r="U48" s="640"/>
      <c r="V48" s="640"/>
      <c r="W48" s="641"/>
      <c r="X48" s="174"/>
      <c r="Y48" s="46" t="s">
        <v>14</v>
      </c>
      <c r="Z48" s="175"/>
      <c r="AA48" s="106"/>
    </row>
    <row r="49" spans="1:27" s="1" customFormat="1" ht="11.25" customHeight="1" x14ac:dyDescent="0.25">
      <c r="A49" s="105"/>
      <c r="B49" s="173"/>
      <c r="C49" s="449" t="s">
        <v>58</v>
      </c>
      <c r="D49" s="449"/>
      <c r="E49" s="656" t="s">
        <v>482</v>
      </c>
      <c r="F49" s="656"/>
      <c r="G49" s="656"/>
      <c r="H49" s="656"/>
      <c r="I49" s="656"/>
      <c r="J49" s="656"/>
      <c r="K49" s="656"/>
      <c r="L49" s="656"/>
      <c r="M49" s="656"/>
      <c r="N49" s="656"/>
      <c r="O49" s="656"/>
      <c r="P49" s="656"/>
      <c r="Q49" s="656"/>
      <c r="R49" s="656"/>
      <c r="S49" s="656"/>
      <c r="T49" s="656"/>
      <c r="U49" s="656"/>
      <c r="V49" s="656"/>
      <c r="W49" s="656"/>
      <c r="X49" s="656"/>
      <c r="Y49" s="657"/>
      <c r="Z49" s="175"/>
      <c r="AA49" s="106"/>
    </row>
    <row r="50" spans="1:27" s="1" customFormat="1" ht="15" customHeight="1" x14ac:dyDescent="0.25">
      <c r="A50" s="105"/>
      <c r="B50" s="173"/>
      <c r="C50" s="449" t="s">
        <v>400</v>
      </c>
      <c r="D50" s="449"/>
      <c r="E50" s="656" t="s">
        <v>481</v>
      </c>
      <c r="F50" s="656"/>
      <c r="G50" s="656"/>
      <c r="H50" s="656"/>
      <c r="I50" s="656"/>
      <c r="J50" s="656"/>
      <c r="K50" s="656"/>
      <c r="L50" s="656"/>
      <c r="M50" s="656"/>
      <c r="N50" s="656"/>
      <c r="O50" s="656"/>
      <c r="P50" s="656"/>
      <c r="Q50" s="656"/>
      <c r="R50" s="656"/>
      <c r="S50" s="656"/>
      <c r="T50" s="656"/>
      <c r="U50" s="656"/>
      <c r="V50" s="656"/>
      <c r="W50" s="656"/>
      <c r="X50" s="656"/>
      <c r="Y50" s="657"/>
      <c r="Z50" s="175"/>
      <c r="AA50" s="106"/>
    </row>
    <row r="51" spans="1:27" s="1" customFormat="1" ht="23.1" customHeight="1" x14ac:dyDescent="0.25">
      <c r="A51" s="105"/>
      <c r="B51" s="173"/>
      <c r="C51" s="45">
        <v>1</v>
      </c>
      <c r="D51" s="174"/>
      <c r="E51" s="615" t="s">
        <v>532</v>
      </c>
      <c r="F51" s="616"/>
      <c r="G51" s="616"/>
      <c r="H51" s="616"/>
      <c r="I51" s="616"/>
      <c r="J51" s="616"/>
      <c r="K51" s="616"/>
      <c r="L51" s="616"/>
      <c r="M51" s="616"/>
      <c r="N51" s="616"/>
      <c r="O51" s="616"/>
      <c r="P51" s="617"/>
      <c r="Q51" s="174"/>
      <c r="R51" s="639" t="s">
        <v>57</v>
      </c>
      <c r="S51" s="640"/>
      <c r="T51" s="640"/>
      <c r="U51" s="640"/>
      <c r="V51" s="640"/>
      <c r="W51" s="641"/>
      <c r="X51" s="174"/>
      <c r="Y51" s="14">
        <f>'Fascia '!O30</f>
        <v>0</v>
      </c>
      <c r="Z51" s="175"/>
      <c r="AA51" s="106"/>
    </row>
    <row r="52" spans="1:27" s="1" customFormat="1" ht="23.1" customHeight="1" x14ac:dyDescent="0.25">
      <c r="A52" s="105"/>
      <c r="B52" s="173"/>
      <c r="C52" s="45">
        <v>2</v>
      </c>
      <c r="D52" s="174"/>
      <c r="E52" s="615" t="s">
        <v>397</v>
      </c>
      <c r="F52" s="616"/>
      <c r="G52" s="616"/>
      <c r="H52" s="616"/>
      <c r="I52" s="616"/>
      <c r="J52" s="616"/>
      <c r="K52" s="616"/>
      <c r="L52" s="616"/>
      <c r="M52" s="616"/>
      <c r="N52" s="616"/>
      <c r="O52" s="616"/>
      <c r="P52" s="617"/>
      <c r="Q52" s="174"/>
      <c r="R52" s="639" t="s">
        <v>57</v>
      </c>
      <c r="S52" s="640"/>
      <c r="T52" s="640"/>
      <c r="U52" s="640"/>
      <c r="V52" s="640"/>
      <c r="W52" s="641"/>
      <c r="X52" s="174"/>
      <c r="Y52" s="14">
        <f>'Power &amp; Lighting'!O31</f>
        <v>0</v>
      </c>
      <c r="Z52" s="175"/>
      <c r="AA52" s="106"/>
    </row>
    <row r="53" spans="1:27" s="1" customFormat="1" ht="23.1" customHeight="1" x14ac:dyDescent="0.25">
      <c r="A53" s="105"/>
      <c r="B53" s="173"/>
      <c r="C53" s="45">
        <v>3</v>
      </c>
      <c r="D53" s="174"/>
      <c r="E53" s="615" t="s">
        <v>398</v>
      </c>
      <c r="F53" s="616"/>
      <c r="G53" s="616"/>
      <c r="H53" s="616"/>
      <c r="I53" s="616"/>
      <c r="J53" s="616"/>
      <c r="K53" s="616"/>
      <c r="L53" s="616"/>
      <c r="M53" s="616"/>
      <c r="N53" s="616"/>
      <c r="O53" s="616"/>
      <c r="P53" s="617"/>
      <c r="Q53" s="174"/>
      <c r="R53" s="639" t="s">
        <v>57</v>
      </c>
      <c r="S53" s="640"/>
      <c r="T53" s="640"/>
      <c r="U53" s="640"/>
      <c r="V53" s="640"/>
      <c r="W53" s="641"/>
      <c r="X53" s="174"/>
      <c r="Y53" s="14">
        <f>SUM('Shell Scheme Stand Extras '!O48+'Shell Scheme Stand Extras '!O64)</f>
        <v>0</v>
      </c>
      <c r="Z53" s="175"/>
      <c r="AA53" s="106"/>
    </row>
    <row r="54" spans="1:27" s="1" customFormat="1" ht="23.1" customHeight="1" x14ac:dyDescent="0.25">
      <c r="A54" s="105"/>
      <c r="B54" s="291"/>
      <c r="C54" s="45">
        <v>4</v>
      </c>
      <c r="D54" s="282"/>
      <c r="E54" s="615" t="s">
        <v>500</v>
      </c>
      <c r="F54" s="616"/>
      <c r="G54" s="616"/>
      <c r="H54" s="616"/>
      <c r="I54" s="616"/>
      <c r="J54" s="616"/>
      <c r="K54" s="616"/>
      <c r="L54" s="616"/>
      <c r="M54" s="616"/>
      <c r="N54" s="616"/>
      <c r="O54" s="616"/>
      <c r="P54" s="617"/>
      <c r="Q54" s="282"/>
      <c r="R54" s="639" t="s">
        <v>57</v>
      </c>
      <c r="S54" s="640"/>
      <c r="T54" s="640"/>
      <c r="U54" s="640"/>
      <c r="V54" s="640"/>
      <c r="W54" s="641"/>
      <c r="X54" s="282"/>
      <c r="Y54" s="14">
        <f>SUM('Instant Packages'!P39)</f>
        <v>0</v>
      </c>
      <c r="Z54" s="287"/>
      <c r="AA54" s="106"/>
    </row>
    <row r="55" spans="1:27" s="1" customFormat="1" ht="23.1" customHeight="1" x14ac:dyDescent="0.25">
      <c r="A55" s="105"/>
      <c r="B55" s="173"/>
      <c r="C55" s="45">
        <v>5</v>
      </c>
      <c r="D55" s="174"/>
      <c r="E55" s="615" t="s">
        <v>50</v>
      </c>
      <c r="F55" s="616"/>
      <c r="G55" s="616"/>
      <c r="H55" s="616"/>
      <c r="I55" s="616"/>
      <c r="J55" s="616"/>
      <c r="K55" s="616"/>
      <c r="L55" s="616"/>
      <c r="M55" s="616"/>
      <c r="N55" s="616"/>
      <c r="O55" s="616"/>
      <c r="P55" s="617"/>
      <c r="Q55" s="174"/>
      <c r="R55" s="639" t="s">
        <v>57</v>
      </c>
      <c r="S55" s="640"/>
      <c r="T55" s="640"/>
      <c r="U55" s="640"/>
      <c r="V55" s="640"/>
      <c r="W55" s="641"/>
      <c r="X55" s="174"/>
      <c r="Y55" s="14">
        <f>'Furniture '!O75</f>
        <v>0</v>
      </c>
      <c r="Z55" s="175"/>
      <c r="AA55" s="106"/>
    </row>
    <row r="56" spans="1:27" s="1" customFormat="1" ht="23.1" customHeight="1" x14ac:dyDescent="0.25">
      <c r="A56" s="105"/>
      <c r="B56" s="173"/>
      <c r="C56" s="45">
        <v>6</v>
      </c>
      <c r="D56" s="174"/>
      <c r="E56" s="615" t="s">
        <v>51</v>
      </c>
      <c r="F56" s="616"/>
      <c r="G56" s="616"/>
      <c r="H56" s="616"/>
      <c r="I56" s="616"/>
      <c r="J56" s="616"/>
      <c r="K56" s="616"/>
      <c r="L56" s="616"/>
      <c r="M56" s="616"/>
      <c r="N56" s="616"/>
      <c r="O56" s="616"/>
      <c r="P56" s="617"/>
      <c r="Q56" s="174"/>
      <c r="R56" s="639" t="s">
        <v>57</v>
      </c>
      <c r="S56" s="640"/>
      <c r="T56" s="640"/>
      <c r="U56" s="640"/>
      <c r="V56" s="640"/>
      <c r="W56" s="641"/>
      <c r="X56" s="174"/>
      <c r="Y56" s="14">
        <f>'AV &amp; IT'!O32</f>
        <v>0</v>
      </c>
      <c r="Z56" s="175"/>
      <c r="AA56" s="106"/>
    </row>
    <row r="57" spans="1:27" s="1" customFormat="1" ht="23.1" customHeight="1" thickBot="1" x14ac:dyDescent="0.3">
      <c r="A57" s="105"/>
      <c r="B57" s="173"/>
      <c r="C57" s="45">
        <v>7</v>
      </c>
      <c r="D57" s="174"/>
      <c r="E57" s="615" t="s">
        <v>303</v>
      </c>
      <c r="F57" s="616"/>
      <c r="G57" s="616"/>
      <c r="H57" s="616"/>
      <c r="I57" s="616"/>
      <c r="J57" s="616"/>
      <c r="K57" s="616"/>
      <c r="L57" s="616"/>
      <c r="M57" s="616"/>
      <c r="N57" s="616"/>
      <c r="O57" s="616"/>
      <c r="P57" s="617"/>
      <c r="Q57" s="174"/>
      <c r="R57" s="639" t="s">
        <v>57</v>
      </c>
      <c r="S57" s="640"/>
      <c r="T57" s="640"/>
      <c r="U57" s="640"/>
      <c r="V57" s="640"/>
      <c r="W57" s="641"/>
      <c r="X57" s="174"/>
      <c r="Y57" s="222">
        <f>'Plants JHB'!Q46</f>
        <v>0</v>
      </c>
      <c r="Z57" s="175"/>
      <c r="AA57" s="106"/>
    </row>
    <row r="58" spans="1:27" s="1" customFormat="1" ht="20.100000000000001" customHeight="1" thickBot="1" x14ac:dyDescent="0.3">
      <c r="A58" s="105"/>
      <c r="B58" s="173"/>
      <c r="C58" s="697" t="s">
        <v>471</v>
      </c>
      <c r="D58" s="698"/>
      <c r="E58" s="698"/>
      <c r="F58" s="698"/>
      <c r="G58" s="698"/>
      <c r="H58" s="698"/>
      <c r="I58" s="698"/>
      <c r="J58" s="698"/>
      <c r="K58" s="698"/>
      <c r="L58" s="698"/>
      <c r="M58" s="698"/>
      <c r="N58" s="698"/>
      <c r="O58" s="698"/>
      <c r="P58" s="698"/>
      <c r="Q58" s="698"/>
      <c r="R58" s="698"/>
      <c r="S58" s="698"/>
      <c r="T58" s="699"/>
      <c r="U58" s="655" t="s">
        <v>184</v>
      </c>
      <c r="V58" s="655"/>
      <c r="W58" s="655"/>
      <c r="X58" s="60"/>
      <c r="Y58" s="256">
        <f>SUM(Y51:Y57)</f>
        <v>0</v>
      </c>
      <c r="Z58" s="175"/>
      <c r="AA58" s="106"/>
    </row>
    <row r="59" spans="1:27" s="1" customFormat="1" ht="20.100000000000001" customHeight="1" thickBot="1" x14ac:dyDescent="0.3">
      <c r="A59" s="105"/>
      <c r="B59" s="173"/>
      <c r="C59" s="700"/>
      <c r="D59" s="701"/>
      <c r="E59" s="701"/>
      <c r="F59" s="701"/>
      <c r="G59" s="701"/>
      <c r="H59" s="701"/>
      <c r="I59" s="701"/>
      <c r="J59" s="701"/>
      <c r="K59" s="701"/>
      <c r="L59" s="701"/>
      <c r="M59" s="701"/>
      <c r="N59" s="701"/>
      <c r="O59" s="701"/>
      <c r="P59" s="701"/>
      <c r="Q59" s="701"/>
      <c r="R59" s="701"/>
      <c r="S59" s="701"/>
      <c r="T59" s="702"/>
      <c r="U59" s="708" t="s">
        <v>123</v>
      </c>
      <c r="V59" s="709"/>
      <c r="W59" s="709"/>
      <c r="X59" s="260">
        <v>0</v>
      </c>
      <c r="Y59" s="257">
        <f>(Y58*0.2)*X59</f>
        <v>0</v>
      </c>
      <c r="Z59" s="175"/>
      <c r="AA59" s="106"/>
    </row>
    <row r="60" spans="1:27" s="1" customFormat="1" ht="20.100000000000001" customHeight="1" x14ac:dyDescent="0.25">
      <c r="A60" s="105"/>
      <c r="B60" s="255"/>
      <c r="C60" s="700"/>
      <c r="D60" s="701"/>
      <c r="E60" s="701"/>
      <c r="F60" s="701"/>
      <c r="G60" s="701"/>
      <c r="H60" s="701"/>
      <c r="I60" s="701"/>
      <c r="J60" s="701"/>
      <c r="K60" s="701"/>
      <c r="L60" s="701"/>
      <c r="M60" s="701"/>
      <c r="N60" s="701"/>
      <c r="O60" s="701"/>
      <c r="P60" s="701"/>
      <c r="Q60" s="701"/>
      <c r="R60" s="701"/>
      <c r="S60" s="701"/>
      <c r="T60" s="702"/>
      <c r="U60" s="706" t="s">
        <v>184</v>
      </c>
      <c r="V60" s="707"/>
      <c r="W60" s="707"/>
      <c r="X60" s="60"/>
      <c r="Y60" s="258">
        <f>SUM(Y58:Y59)</f>
        <v>0</v>
      </c>
      <c r="Z60" s="254"/>
      <c r="AA60" s="106"/>
    </row>
    <row r="61" spans="1:27" s="1" customFormat="1" ht="20.100000000000001" customHeight="1" x14ac:dyDescent="0.25">
      <c r="A61" s="105"/>
      <c r="B61" s="26"/>
      <c r="C61" s="700"/>
      <c r="D61" s="701"/>
      <c r="E61" s="701"/>
      <c r="F61" s="701"/>
      <c r="G61" s="701"/>
      <c r="H61" s="701"/>
      <c r="I61" s="701"/>
      <c r="J61" s="701"/>
      <c r="K61" s="701"/>
      <c r="L61" s="701"/>
      <c r="M61" s="701"/>
      <c r="N61" s="701"/>
      <c r="O61" s="701"/>
      <c r="P61" s="701"/>
      <c r="Q61" s="701"/>
      <c r="R61" s="701"/>
      <c r="S61" s="701"/>
      <c r="T61" s="702"/>
      <c r="U61" s="654" t="s">
        <v>11</v>
      </c>
      <c r="V61" s="654"/>
      <c r="W61" s="654"/>
      <c r="X61" s="92"/>
      <c r="Y61" s="259">
        <f>Y60*0.14</f>
        <v>0</v>
      </c>
      <c r="Z61" s="27"/>
      <c r="AA61" s="106"/>
    </row>
    <row r="62" spans="1:27" s="1" customFormat="1" ht="20.100000000000001" customHeight="1" thickBot="1" x14ac:dyDescent="0.3">
      <c r="A62" s="105"/>
      <c r="B62" s="26"/>
      <c r="C62" s="703"/>
      <c r="D62" s="704"/>
      <c r="E62" s="704"/>
      <c r="F62" s="704"/>
      <c r="G62" s="704"/>
      <c r="H62" s="704"/>
      <c r="I62" s="704"/>
      <c r="J62" s="704"/>
      <c r="K62" s="704"/>
      <c r="L62" s="704"/>
      <c r="M62" s="704"/>
      <c r="N62" s="704"/>
      <c r="O62" s="704"/>
      <c r="P62" s="704"/>
      <c r="Q62" s="704"/>
      <c r="R62" s="704"/>
      <c r="S62" s="704"/>
      <c r="T62" s="705"/>
      <c r="U62" s="655" t="s">
        <v>185</v>
      </c>
      <c r="V62" s="655"/>
      <c r="W62" s="655"/>
      <c r="X62" s="60"/>
      <c r="Y62" s="448">
        <f>SUM(Y60:Y61)</f>
        <v>0</v>
      </c>
      <c r="Z62" s="27"/>
      <c r="AA62" s="106"/>
    </row>
    <row r="63" spans="1:27" s="1" customFormat="1" ht="7.5" customHeight="1" x14ac:dyDescent="0.25">
      <c r="A63" s="105"/>
      <c r="B63" s="28"/>
      <c r="C63" s="261"/>
      <c r="D63" s="89"/>
      <c r="E63" s="89"/>
      <c r="F63" s="89"/>
      <c r="G63" s="89"/>
      <c r="H63" s="89"/>
      <c r="I63" s="89"/>
      <c r="J63" s="89"/>
      <c r="K63" s="89"/>
      <c r="L63" s="89"/>
      <c r="M63" s="89"/>
      <c r="N63" s="89"/>
      <c r="O63" s="89"/>
      <c r="P63" s="89"/>
      <c r="Q63" s="89"/>
      <c r="R63" s="89"/>
      <c r="S63" s="34"/>
      <c r="T63" s="34"/>
      <c r="U63" s="34"/>
      <c r="V63" s="34"/>
      <c r="W63" s="34"/>
      <c r="X63" s="34"/>
      <c r="Y63" s="34"/>
      <c r="Z63" s="33"/>
      <c r="AA63" s="106"/>
    </row>
    <row r="64" spans="1:27" s="1" customFormat="1" ht="9" customHeight="1" x14ac:dyDescent="0.25">
      <c r="A64" s="105"/>
      <c r="B64" s="92"/>
      <c r="C64" s="92"/>
      <c r="D64" s="262"/>
      <c r="E64" s="262"/>
      <c r="F64" s="262"/>
      <c r="G64" s="262"/>
      <c r="H64" s="262"/>
      <c r="I64" s="262"/>
      <c r="J64" s="262"/>
      <c r="K64" s="262"/>
      <c r="L64" s="262"/>
      <c r="M64" s="262"/>
      <c r="N64" s="262"/>
      <c r="O64" s="262"/>
      <c r="P64" s="262"/>
      <c r="Q64" s="262"/>
      <c r="R64" s="262"/>
      <c r="S64" s="92"/>
      <c r="T64" s="92"/>
      <c r="U64" s="92"/>
      <c r="V64" s="92"/>
      <c r="W64" s="92"/>
      <c r="X64" s="92"/>
      <c r="Y64" s="92"/>
      <c r="Z64" s="92"/>
      <c r="AA64" s="106"/>
    </row>
    <row r="65" spans="1:27" s="1" customFormat="1" ht="18.75" x14ac:dyDescent="0.25">
      <c r="A65" s="105"/>
      <c r="B65" s="688" t="s">
        <v>529</v>
      </c>
      <c r="C65" s="688"/>
      <c r="D65" s="688"/>
      <c r="E65" s="688"/>
      <c r="F65" s="688"/>
      <c r="G65" s="688"/>
      <c r="H65" s="688"/>
      <c r="I65" s="688"/>
      <c r="J65" s="688"/>
      <c r="K65" s="688"/>
      <c r="L65" s="688"/>
      <c r="M65" s="688"/>
      <c r="N65" s="688"/>
      <c r="O65" s="688"/>
      <c r="P65" s="688"/>
      <c r="Q65" s="688"/>
      <c r="R65" s="688"/>
      <c r="S65" s="688"/>
      <c r="T65" s="688"/>
      <c r="U65" s="688"/>
      <c r="V65" s="688"/>
      <c r="W65" s="688"/>
      <c r="X65" s="688"/>
      <c r="Y65" s="688"/>
      <c r="Z65" s="688"/>
      <c r="AA65" s="106"/>
    </row>
    <row r="66" spans="1:27" s="100" customFormat="1" ht="9" customHeight="1" x14ac:dyDescent="0.25">
      <c r="A66" s="105"/>
      <c r="B66" s="92"/>
      <c r="C66" s="92"/>
      <c r="D66" s="92"/>
      <c r="E66" s="92"/>
      <c r="F66" s="92"/>
      <c r="G66" s="92"/>
      <c r="H66" s="92"/>
      <c r="I66" s="92"/>
      <c r="J66" s="92"/>
      <c r="K66" s="92"/>
      <c r="L66" s="92"/>
      <c r="M66" s="92"/>
      <c r="N66" s="92"/>
      <c r="O66" s="92"/>
      <c r="P66" s="92"/>
      <c r="Q66" s="92"/>
      <c r="R66" s="92"/>
      <c r="S66" s="92"/>
      <c r="T66" s="92"/>
      <c r="U66" s="92"/>
      <c r="V66" s="92"/>
      <c r="W66" s="92"/>
      <c r="X66" s="92"/>
      <c r="Y66" s="92"/>
      <c r="Z66" s="92"/>
      <c r="AA66" s="106"/>
    </row>
    <row r="67" spans="1:27" s="101" customFormat="1" ht="15" customHeight="1" x14ac:dyDescent="0.25">
      <c r="A67" s="113"/>
      <c r="B67" s="686" t="s">
        <v>528</v>
      </c>
      <c r="C67" s="687"/>
      <c r="D67" s="687"/>
      <c r="E67" s="687"/>
      <c r="F67" s="687"/>
      <c r="G67" s="687"/>
      <c r="H67" s="687"/>
      <c r="I67" s="687"/>
      <c r="J67" s="687"/>
      <c r="K67" s="687"/>
      <c r="L67" s="687"/>
      <c r="M67" s="122"/>
      <c r="N67" s="123"/>
      <c r="O67" s="124"/>
      <c r="P67" s="124"/>
      <c r="Q67" s="124"/>
      <c r="R67" s="124"/>
      <c r="S67" s="124"/>
      <c r="T67" s="124"/>
      <c r="U67" s="124"/>
      <c r="V67" s="124"/>
      <c r="W67" s="124"/>
      <c r="X67" s="124"/>
      <c r="Y67" s="690" t="s">
        <v>13</v>
      </c>
      <c r="Z67" s="691"/>
      <c r="AA67" s="114"/>
    </row>
    <row r="68" spans="1:27" s="101" customFormat="1" ht="15" customHeight="1" x14ac:dyDescent="0.5">
      <c r="A68" s="113"/>
      <c r="B68" s="694" t="s">
        <v>113</v>
      </c>
      <c r="C68" s="695"/>
      <c r="D68" s="695"/>
      <c r="E68" s="695"/>
      <c r="F68" s="695"/>
      <c r="G68" s="695"/>
      <c r="H68" s="695"/>
      <c r="I68" s="695"/>
      <c r="J68" s="695"/>
      <c r="K68" s="695"/>
      <c r="L68" s="695"/>
      <c r="M68" s="125"/>
      <c r="N68" s="126"/>
      <c r="O68" s="127"/>
      <c r="P68" s="127"/>
      <c r="Q68" s="127"/>
      <c r="R68" s="127"/>
      <c r="S68" s="127"/>
      <c r="T68" s="127"/>
      <c r="U68" s="127"/>
      <c r="V68" s="127"/>
      <c r="W68" s="127"/>
      <c r="X68" s="127"/>
      <c r="Y68" s="692"/>
      <c r="Z68" s="693"/>
      <c r="AA68" s="114"/>
    </row>
    <row r="69" spans="1:27" s="100" customFormat="1" ht="5.0999999999999996" customHeight="1" x14ac:dyDescent="0.25">
      <c r="A69" s="115"/>
      <c r="B69" s="116"/>
      <c r="C69" s="116"/>
      <c r="D69" s="116"/>
      <c r="E69" s="116"/>
      <c r="F69" s="116"/>
      <c r="G69" s="116"/>
      <c r="H69" s="116"/>
      <c r="I69" s="116"/>
      <c r="J69" s="116"/>
      <c r="K69" s="116"/>
      <c r="L69" s="116"/>
      <c r="M69" s="117"/>
      <c r="N69" s="117"/>
      <c r="O69" s="117"/>
      <c r="P69" s="117"/>
      <c r="Q69" s="117"/>
      <c r="R69" s="117"/>
      <c r="S69" s="117"/>
      <c r="T69" s="117"/>
      <c r="U69" s="117"/>
      <c r="V69" s="117"/>
      <c r="W69" s="117"/>
      <c r="X69" s="117"/>
      <c r="Y69" s="117"/>
      <c r="Z69" s="117"/>
      <c r="AA69" s="118"/>
    </row>
    <row r="71" spans="1:27" ht="8.1" customHeight="1" x14ac:dyDescent="0.2"/>
    <row r="72" spans="1:27" ht="30.75" customHeight="1" x14ac:dyDescent="0.2">
      <c r="C72" s="696"/>
      <c r="D72" s="696"/>
      <c r="E72" s="696"/>
      <c r="F72" s="696"/>
      <c r="G72" s="696"/>
      <c r="H72" s="696"/>
      <c r="I72" s="696"/>
      <c r="J72" s="696"/>
      <c r="K72" s="696"/>
      <c r="L72" s="696"/>
      <c r="M72" s="696"/>
      <c r="N72" s="696"/>
    </row>
    <row r="73" spans="1:27" x14ac:dyDescent="0.2">
      <c r="C73" s="374"/>
      <c r="D73" s="374"/>
      <c r="E73" s="374"/>
      <c r="F73" s="374"/>
      <c r="G73" s="374"/>
      <c r="H73" s="374"/>
      <c r="I73" s="374"/>
      <c r="J73" s="374"/>
      <c r="K73" s="374"/>
      <c r="L73" s="374"/>
      <c r="M73" s="374"/>
      <c r="N73" s="374"/>
    </row>
    <row r="74" spans="1:27" x14ac:dyDescent="0.2">
      <c r="C74" s="374"/>
      <c r="D74" s="689"/>
      <c r="E74" s="689"/>
      <c r="F74" s="689"/>
      <c r="G74" s="689"/>
      <c r="H74" s="689"/>
      <c r="I74" s="689"/>
      <c r="J74" s="689"/>
      <c r="K74" s="689"/>
      <c r="L74" s="689"/>
      <c r="M74" s="689"/>
      <c r="N74" s="374"/>
    </row>
    <row r="75" spans="1:27" x14ac:dyDescent="0.2">
      <c r="C75" s="374"/>
      <c r="D75" s="689"/>
      <c r="E75" s="689"/>
      <c r="F75" s="689"/>
      <c r="G75" s="689"/>
      <c r="H75" s="689"/>
      <c r="I75" s="689"/>
      <c r="J75" s="689"/>
      <c r="K75" s="689"/>
      <c r="L75" s="689"/>
      <c r="M75" s="689"/>
      <c r="N75" s="374"/>
    </row>
    <row r="76" spans="1:27" x14ac:dyDescent="0.2">
      <c r="C76" s="374"/>
      <c r="D76" s="689"/>
      <c r="E76" s="689"/>
      <c r="F76" s="689"/>
      <c r="G76" s="689"/>
      <c r="H76" s="689"/>
      <c r="I76" s="689"/>
      <c r="J76" s="689"/>
      <c r="K76" s="689"/>
      <c r="L76" s="689"/>
      <c r="M76" s="689"/>
      <c r="N76" s="374"/>
    </row>
    <row r="77" spans="1:27" x14ac:dyDescent="0.2">
      <c r="C77" s="374"/>
      <c r="D77" s="684"/>
      <c r="E77" s="684"/>
      <c r="F77" s="684"/>
      <c r="G77" s="374"/>
      <c r="H77" s="685"/>
      <c r="I77" s="685"/>
      <c r="J77" s="685"/>
      <c r="K77" s="685"/>
      <c r="L77" s="685"/>
      <c r="M77" s="685"/>
      <c r="N77" s="374"/>
    </row>
    <row r="78" spans="1:27" x14ac:dyDescent="0.2">
      <c r="C78" s="374"/>
      <c r="D78" s="374"/>
      <c r="E78" s="374"/>
      <c r="F78" s="374"/>
      <c r="G78" s="374"/>
      <c r="H78" s="374"/>
      <c r="I78" s="374"/>
      <c r="J78" s="374"/>
      <c r="K78" s="374"/>
      <c r="L78" s="374"/>
      <c r="M78" s="374"/>
      <c r="N78" s="374"/>
    </row>
    <row r="79" spans="1:27" ht="7.5" customHeight="1" x14ac:dyDescent="0.2">
      <c r="C79" s="374"/>
      <c r="D79" s="678"/>
      <c r="E79" s="678"/>
      <c r="F79" s="678"/>
      <c r="G79" s="374"/>
      <c r="H79" s="711"/>
      <c r="I79" s="711"/>
      <c r="J79" s="711"/>
      <c r="K79" s="711"/>
      <c r="L79" s="711"/>
      <c r="M79" s="711"/>
      <c r="N79" s="374"/>
    </row>
    <row r="80" spans="1:27" ht="9" customHeight="1" x14ac:dyDescent="0.2">
      <c r="C80" s="374"/>
      <c r="D80" s="374"/>
      <c r="E80" s="374"/>
      <c r="F80" s="374"/>
      <c r="G80" s="374"/>
      <c r="H80" s="374"/>
      <c r="I80" s="374"/>
      <c r="J80" s="374"/>
      <c r="K80" s="374"/>
      <c r="L80" s="374"/>
      <c r="M80" s="374"/>
      <c r="N80" s="374"/>
    </row>
    <row r="81" spans="3:14" ht="21" customHeight="1" x14ac:dyDescent="0.2">
      <c r="C81" s="374"/>
      <c r="D81" s="678"/>
      <c r="E81" s="678"/>
      <c r="F81" s="678"/>
      <c r="G81" s="374"/>
      <c r="H81" s="711"/>
      <c r="I81" s="711"/>
      <c r="J81" s="711"/>
      <c r="K81" s="711"/>
      <c r="L81" s="711"/>
      <c r="M81" s="711"/>
      <c r="N81" s="374"/>
    </row>
    <row r="82" spans="3:14" ht="9" customHeight="1" x14ac:dyDescent="0.2">
      <c r="C82" s="374"/>
      <c r="D82" s="374"/>
      <c r="E82" s="374"/>
      <c r="F82" s="374"/>
      <c r="G82" s="374"/>
      <c r="H82" s="374"/>
      <c r="I82" s="374"/>
      <c r="J82" s="374"/>
      <c r="K82" s="374"/>
      <c r="L82" s="374"/>
      <c r="M82" s="374"/>
      <c r="N82" s="374"/>
    </row>
    <row r="83" spans="3:14" ht="30" customHeight="1" x14ac:dyDescent="0.2">
      <c r="C83" s="374"/>
      <c r="D83" s="678"/>
      <c r="E83" s="678"/>
      <c r="F83" s="678"/>
      <c r="G83" s="374"/>
      <c r="H83" s="710"/>
      <c r="I83" s="710"/>
      <c r="J83" s="710"/>
      <c r="K83" s="710"/>
      <c r="L83" s="710"/>
      <c r="M83" s="710"/>
      <c r="N83" s="374"/>
    </row>
    <row r="84" spans="3:14" ht="5.0999999999999996" customHeight="1" x14ac:dyDescent="0.2">
      <c r="C84" s="374"/>
      <c r="D84" s="374"/>
      <c r="E84" s="374"/>
      <c r="F84" s="374"/>
      <c r="G84" s="374"/>
      <c r="H84" s="374"/>
      <c r="I84" s="374"/>
      <c r="J84" s="374"/>
      <c r="K84" s="374"/>
      <c r="L84" s="374"/>
      <c r="M84" s="374"/>
      <c r="N84" s="374"/>
    </row>
    <row r="85" spans="3:14" x14ac:dyDescent="0.2">
      <c r="C85" s="374"/>
      <c r="D85" s="374"/>
      <c r="E85" s="374"/>
      <c r="F85" s="374"/>
      <c r="G85" s="374"/>
      <c r="H85" s="710"/>
      <c r="I85" s="710"/>
      <c r="J85" s="710"/>
      <c r="K85" s="710"/>
      <c r="L85" s="710"/>
      <c r="M85" s="710"/>
      <c r="N85" s="374"/>
    </row>
    <row r="86" spans="3:14" x14ac:dyDescent="0.2">
      <c r="C86" s="374"/>
      <c r="D86" s="397"/>
      <c r="E86" s="397"/>
      <c r="F86" s="397"/>
      <c r="G86" s="397"/>
      <c r="H86" s="250"/>
      <c r="I86" s="250"/>
      <c r="J86" s="250"/>
      <c r="K86" s="250"/>
      <c r="L86" s="250"/>
      <c r="M86" s="250"/>
      <c r="N86" s="374"/>
    </row>
    <row r="87" spans="3:14" x14ac:dyDescent="0.2">
      <c r="C87" s="374"/>
      <c r="D87" s="678"/>
      <c r="E87" s="678"/>
      <c r="F87" s="678"/>
      <c r="G87" s="374"/>
      <c r="H87" s="710"/>
      <c r="I87" s="710"/>
      <c r="J87" s="710"/>
      <c r="K87" s="710"/>
      <c r="L87" s="710"/>
      <c r="M87" s="710"/>
      <c r="N87" s="374"/>
    </row>
    <row r="88" spans="3:14" x14ac:dyDescent="0.2">
      <c r="C88" s="99"/>
      <c r="D88" s="99"/>
      <c r="E88" s="99"/>
      <c r="F88" s="99"/>
      <c r="G88" s="99"/>
      <c r="H88" s="99"/>
      <c r="I88" s="99"/>
      <c r="J88" s="99"/>
      <c r="K88" s="99"/>
      <c r="L88" s="99"/>
      <c r="M88" s="99"/>
      <c r="N88" s="99"/>
    </row>
  </sheetData>
  <sheetProtection algorithmName="SHA-512" hashValue="X1eLeYbClpBPSCPVWBwTnMq2YpPqPYpXbNXeoJJ0enHFl29YeOWSuvWftyOBJM4rbkUVFNoAjdpJhvkLp62DsQ==" saltValue="oOpej2mp16ccQKWb7OFEmg==" spinCount="100000" sheet="1" objects="1" scenarios="1"/>
  <protectedRanges>
    <protectedRange sqref="R44" name="Deadline Date"/>
    <protectedRange sqref="O2:O6" name="Show Logo"/>
    <protectedRange sqref="B65" name="Submission Details"/>
    <protectedRange sqref="B67" name="Show Date Venue Info"/>
  </protectedRanges>
  <mergeCells count="93">
    <mergeCell ref="D83:F83"/>
    <mergeCell ref="H85:M85"/>
    <mergeCell ref="D87:F87"/>
    <mergeCell ref="H79:M79"/>
    <mergeCell ref="H81:M81"/>
    <mergeCell ref="H83:M83"/>
    <mergeCell ref="H87:M87"/>
    <mergeCell ref="D79:F79"/>
    <mergeCell ref="D81:F81"/>
    <mergeCell ref="D77:F77"/>
    <mergeCell ref="H77:M77"/>
    <mergeCell ref="R51:W51"/>
    <mergeCell ref="B67:L67"/>
    <mergeCell ref="E56:P56"/>
    <mergeCell ref="E55:P55"/>
    <mergeCell ref="B65:Z65"/>
    <mergeCell ref="D74:M76"/>
    <mergeCell ref="Y67:Z68"/>
    <mergeCell ref="B68:L68"/>
    <mergeCell ref="C72:N72"/>
    <mergeCell ref="C58:T62"/>
    <mergeCell ref="U62:W62"/>
    <mergeCell ref="U60:W60"/>
    <mergeCell ref="U59:W59"/>
    <mergeCell ref="E53:P53"/>
    <mergeCell ref="E49:Y49"/>
    <mergeCell ref="E50:Y50"/>
    <mergeCell ref="E45:Y45"/>
    <mergeCell ref="B2:M2"/>
    <mergeCell ref="B8:Z8"/>
    <mergeCell ref="O2:Z6"/>
    <mergeCell ref="B7:Z7"/>
    <mergeCell ref="B10:Z10"/>
    <mergeCell ref="B3:M3"/>
    <mergeCell ref="B4:M4"/>
    <mergeCell ref="B5:M5"/>
    <mergeCell ref="B6:M6"/>
    <mergeCell ref="N2:N6"/>
    <mergeCell ref="T24:Y24"/>
    <mergeCell ref="C39:J39"/>
    <mergeCell ref="C35:J35"/>
    <mergeCell ref="U61:W61"/>
    <mergeCell ref="R52:W52"/>
    <mergeCell ref="R57:W57"/>
    <mergeCell ref="E57:P57"/>
    <mergeCell ref="U58:W58"/>
    <mergeCell ref="R55:W55"/>
    <mergeCell ref="R56:W56"/>
    <mergeCell ref="E54:P54"/>
    <mergeCell ref="R54:W54"/>
    <mergeCell ref="C29:Y29"/>
    <mergeCell ref="C31:Y31"/>
    <mergeCell ref="C32:Y32"/>
    <mergeCell ref="C33:Y33"/>
    <mergeCell ref="P35:R35"/>
    <mergeCell ref="E48:P48"/>
    <mergeCell ref="R53:W53"/>
    <mergeCell ref="P16:R16"/>
    <mergeCell ref="P13:R13"/>
    <mergeCell ref="C24:J24"/>
    <mergeCell ref="E52:P52"/>
    <mergeCell ref="E51:P51"/>
    <mergeCell ref="P24:R24"/>
    <mergeCell ref="T35:Y35"/>
    <mergeCell ref="P36:R36"/>
    <mergeCell ref="C26:J26"/>
    <mergeCell ref="R48:W48"/>
    <mergeCell ref="E47:P47"/>
    <mergeCell ref="R47:W47"/>
    <mergeCell ref="E42:Y42"/>
    <mergeCell ref="E44:P44"/>
    <mergeCell ref="C11:Y11"/>
    <mergeCell ref="P20:R20"/>
    <mergeCell ref="T20:Y20"/>
    <mergeCell ref="P22:R22"/>
    <mergeCell ref="T22:Y22"/>
    <mergeCell ref="C16:J16"/>
    <mergeCell ref="C18:J18"/>
    <mergeCell ref="C20:J20"/>
    <mergeCell ref="C22:J22"/>
    <mergeCell ref="T16:Y16"/>
    <mergeCell ref="P18:R18"/>
    <mergeCell ref="T18:Y18"/>
    <mergeCell ref="C13:J13"/>
    <mergeCell ref="T13:Y13"/>
    <mergeCell ref="E46:P46"/>
    <mergeCell ref="R46:W46"/>
    <mergeCell ref="C36:J36"/>
    <mergeCell ref="P37:R37"/>
    <mergeCell ref="T37:Y37"/>
    <mergeCell ref="T36:Y36"/>
    <mergeCell ref="R44:W44"/>
    <mergeCell ref="C37:J37"/>
  </mergeCells>
  <hyperlinks>
    <hyperlink ref="E51:P51" location="'Fascia &amp; Carpets'!A1" display="Fascia Name &amp; Carpet Colour"/>
    <hyperlink ref="E52:P52" location="'Power &amp; Lighting'!A1" display="Power &amp; Lighting "/>
    <hyperlink ref="E53:P53" location="'Shell Scheme Stand Extras '!A1" display="Shell Scheme Stand Extras "/>
    <hyperlink ref="E55:P55" location="'Furniture '!A1" display="Furniture"/>
    <hyperlink ref="E56:P56" location="'AV &amp; IT'!A1" display="AV &amp; IT"/>
    <hyperlink ref="E57:P57" location="'Plants JHB'!A1" display="Plant Hire (JHB)"/>
    <hyperlink ref="E47:P47" location="'Power &amp; Lighting'!A1" display="Power &amp; Lighting "/>
    <hyperlink ref="E48:P48" location="'T''s &amp; C''s'!A1" display="Terms &amp; Conditions"/>
    <hyperlink ref="B6:M6" r:id="rId1" display="http://www.exposolutions.co.za"/>
    <hyperlink ref="E46:P46" location="'Fascia &amp; Carpets'!A1" display="Fascia Name &amp; Carpet Colour"/>
    <hyperlink ref="E54:P54" location="'Instant Packages'!A1" display="Instand Packages "/>
  </hyperlinks>
  <printOptions horizontalCentered="1"/>
  <pageMargins left="0.23622047244094491" right="0.23622047244094491" top="0.23622047244094491" bottom="0.23622047244094491" header="0.31496062992125984" footer="0.31496062992125984"/>
  <pageSetup paperSize="9" scale="64" orientation="portrait" r:id="rId2"/>
  <ignoredErrors>
    <ignoredError sqref="Y61" formula="1"/>
    <ignoredError sqref="T37" unlockedFormula="1"/>
  </ignoredErrors>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FF0000"/>
    <pageSetUpPr fitToPage="1"/>
  </sheetPr>
  <dimension ref="A1:R42"/>
  <sheetViews>
    <sheetView view="pageBreakPreview" zoomScaleNormal="100" zoomScaleSheetLayoutView="100" workbookViewId="0">
      <selection activeCell="O30" sqref="O30"/>
    </sheetView>
  </sheetViews>
  <sheetFormatPr defaultRowHeight="15" x14ac:dyDescent="0.25"/>
  <cols>
    <col min="1" max="1" width="1.7109375" style="6" customWidth="1"/>
    <col min="2" max="2" width="0.85546875" style="6" customWidth="1"/>
    <col min="3" max="3" width="21.42578125" style="6" customWidth="1"/>
    <col min="4" max="4" width="1.7109375" style="6" customWidth="1"/>
    <col min="5" max="5" width="45.28515625" style="6" customWidth="1"/>
    <col min="6" max="6" width="1.7109375" style="6" hidden="1" customWidth="1"/>
    <col min="7" max="7" width="2.42578125" style="6" customWidth="1"/>
    <col min="8" max="8" width="1.7109375" style="6" customWidth="1"/>
    <col min="9" max="9" width="21" style="6" customWidth="1"/>
    <col min="10" max="10" width="1.7109375" style="6" customWidth="1"/>
    <col min="11" max="11" width="8.28515625" style="6" bestFit="1" customWidth="1"/>
    <col min="12" max="12" width="1.7109375" style="6" customWidth="1"/>
    <col min="13" max="13" width="10" style="7" bestFit="1" customWidth="1"/>
    <col min="14" max="14" width="1.7109375" style="6" customWidth="1"/>
    <col min="15" max="15" width="11.42578125" style="6" customWidth="1"/>
    <col min="16" max="16" width="0.85546875" style="6" customWidth="1"/>
    <col min="17" max="17" width="1.7109375" style="6" customWidth="1"/>
    <col min="18" max="16384" width="9.140625" style="6"/>
  </cols>
  <sheetData>
    <row r="1" spans="1:18" s="99" customFormat="1" ht="8.1" customHeight="1" x14ac:dyDescent="0.2">
      <c r="A1" s="102"/>
      <c r="B1" s="103"/>
      <c r="C1" s="103"/>
      <c r="D1" s="103"/>
      <c r="E1" s="103"/>
      <c r="F1" s="103"/>
      <c r="G1" s="103"/>
      <c r="H1" s="103"/>
      <c r="I1" s="103"/>
      <c r="J1" s="103"/>
      <c r="K1" s="103"/>
      <c r="L1" s="103"/>
      <c r="M1" s="103"/>
      <c r="N1" s="103"/>
      <c r="O1" s="103"/>
      <c r="P1" s="103"/>
      <c r="Q1" s="104"/>
      <c r="R1" s="98"/>
    </row>
    <row r="2" spans="1:18" s="100" customFormat="1" ht="39.950000000000003" customHeight="1" x14ac:dyDescent="0.25">
      <c r="A2" s="105"/>
      <c r="B2" s="729"/>
      <c r="C2" s="730"/>
      <c r="D2" s="730"/>
      <c r="E2" s="730"/>
      <c r="F2" s="731"/>
      <c r="G2" s="455"/>
      <c r="H2" s="666"/>
      <c r="I2" s="667"/>
      <c r="J2" s="667"/>
      <c r="K2" s="667"/>
      <c r="L2" s="667"/>
      <c r="M2" s="667"/>
      <c r="N2" s="667"/>
      <c r="O2" s="667"/>
      <c r="P2" s="668"/>
      <c r="Q2" s="141"/>
      <c r="R2" s="92"/>
    </row>
    <row r="3" spans="1:18" s="100" customFormat="1" ht="15" customHeight="1" x14ac:dyDescent="0.25">
      <c r="A3" s="105"/>
      <c r="B3" s="724" t="s">
        <v>190</v>
      </c>
      <c r="C3" s="678"/>
      <c r="D3" s="678"/>
      <c r="E3" s="678"/>
      <c r="F3" s="725"/>
      <c r="G3" s="455"/>
      <c r="H3" s="669"/>
      <c r="I3" s="670"/>
      <c r="J3" s="670"/>
      <c r="K3" s="670"/>
      <c r="L3" s="670"/>
      <c r="M3" s="670"/>
      <c r="N3" s="670"/>
      <c r="O3" s="670"/>
      <c r="P3" s="671"/>
      <c r="Q3" s="141"/>
      <c r="R3" s="92"/>
    </row>
    <row r="4" spans="1:18" s="100" customFormat="1" ht="15" customHeight="1" x14ac:dyDescent="0.25">
      <c r="A4" s="105"/>
      <c r="B4" s="724" t="s">
        <v>115</v>
      </c>
      <c r="C4" s="678"/>
      <c r="D4" s="678"/>
      <c r="E4" s="678"/>
      <c r="F4" s="725"/>
      <c r="G4" s="455"/>
      <c r="H4" s="669"/>
      <c r="I4" s="670"/>
      <c r="J4" s="670"/>
      <c r="K4" s="670"/>
      <c r="L4" s="670"/>
      <c r="M4" s="670"/>
      <c r="N4" s="670"/>
      <c r="O4" s="670"/>
      <c r="P4" s="671"/>
      <c r="Q4" s="141"/>
      <c r="R4" s="92"/>
    </row>
    <row r="5" spans="1:18" s="100" customFormat="1" ht="15" customHeight="1" x14ac:dyDescent="0.25">
      <c r="A5" s="105"/>
      <c r="B5" s="724" t="s">
        <v>160</v>
      </c>
      <c r="C5" s="678"/>
      <c r="D5" s="678"/>
      <c r="E5" s="678"/>
      <c r="F5" s="725"/>
      <c r="G5" s="455"/>
      <c r="H5" s="669"/>
      <c r="I5" s="670"/>
      <c r="J5" s="670"/>
      <c r="K5" s="670"/>
      <c r="L5" s="670"/>
      <c r="M5" s="670"/>
      <c r="N5" s="670"/>
      <c r="O5" s="670"/>
      <c r="P5" s="671"/>
      <c r="Q5" s="141"/>
      <c r="R5" s="92"/>
    </row>
    <row r="6" spans="1:18" s="100" customFormat="1" ht="15" customHeight="1" x14ac:dyDescent="0.25">
      <c r="A6" s="105"/>
      <c r="B6" s="738" t="s">
        <v>114</v>
      </c>
      <c r="C6" s="739"/>
      <c r="D6" s="739"/>
      <c r="E6" s="739"/>
      <c r="F6" s="740"/>
      <c r="G6" s="456"/>
      <c r="H6" s="672"/>
      <c r="I6" s="673"/>
      <c r="J6" s="673"/>
      <c r="K6" s="673"/>
      <c r="L6" s="673"/>
      <c r="M6" s="673"/>
      <c r="N6" s="673"/>
      <c r="O6" s="673"/>
      <c r="P6" s="674"/>
      <c r="Q6" s="141"/>
      <c r="R6" s="92"/>
    </row>
    <row r="7" spans="1:18" s="24" customFormat="1" ht="8.1" customHeight="1" x14ac:dyDescent="0.25">
      <c r="A7" s="113"/>
      <c r="B7" s="94"/>
      <c r="C7" s="94"/>
      <c r="D7" s="94"/>
      <c r="E7" s="94"/>
      <c r="F7" s="94"/>
      <c r="G7" s="394"/>
      <c r="H7" s="94"/>
      <c r="I7" s="94"/>
      <c r="J7" s="94"/>
      <c r="K7" s="94"/>
      <c r="L7" s="94"/>
      <c r="M7" s="53"/>
      <c r="N7" s="94"/>
      <c r="O7" s="94"/>
      <c r="P7" s="94"/>
      <c r="Q7" s="114"/>
    </row>
    <row r="8" spans="1:18" ht="7.5" customHeight="1" x14ac:dyDescent="0.25">
      <c r="A8" s="113"/>
      <c r="B8" s="94"/>
      <c r="C8" s="94"/>
      <c r="D8" s="94"/>
      <c r="E8" s="94"/>
      <c r="F8" s="94"/>
      <c r="G8" s="94"/>
      <c r="H8" s="94"/>
      <c r="I8" s="94"/>
      <c r="J8" s="94"/>
      <c r="K8" s="94"/>
      <c r="L8" s="94"/>
      <c r="M8" s="53"/>
      <c r="N8" s="94"/>
      <c r="O8" s="94"/>
      <c r="P8" s="94"/>
      <c r="Q8" s="114"/>
    </row>
    <row r="9" spans="1:18" ht="3.95" customHeight="1" x14ac:dyDescent="0.25">
      <c r="A9" s="394"/>
      <c r="B9" s="394"/>
      <c r="C9" s="94"/>
      <c r="D9" s="94"/>
      <c r="E9" s="94"/>
      <c r="F9" s="55"/>
      <c r="G9" s="94"/>
      <c r="H9" s="405"/>
      <c r="I9" s="405"/>
      <c r="J9" s="405"/>
      <c r="K9" s="405"/>
      <c r="L9" s="405"/>
      <c r="M9" s="406"/>
      <c r="N9" s="405"/>
      <c r="O9" s="405"/>
      <c r="P9" s="405"/>
      <c r="Q9" s="114"/>
    </row>
    <row r="10" spans="1:18" s="1" customFormat="1" ht="15" customHeight="1" x14ac:dyDescent="0.25">
      <c r="A10" s="374"/>
      <c r="B10" s="374"/>
      <c r="C10" s="39" t="s">
        <v>401</v>
      </c>
      <c r="D10" s="92"/>
      <c r="E10" s="56">
        <f>Summary!L13</f>
        <v>0</v>
      </c>
      <c r="F10" s="27"/>
      <c r="G10" s="92"/>
      <c r="H10" s="42"/>
      <c r="I10" s="39" t="s">
        <v>402</v>
      </c>
      <c r="J10" s="92"/>
      <c r="K10" s="735">
        <f>Summary!L16</f>
        <v>0</v>
      </c>
      <c r="L10" s="736"/>
      <c r="M10" s="736"/>
      <c r="N10" s="736"/>
      <c r="O10" s="737"/>
      <c r="P10" s="42"/>
      <c r="Q10" s="106"/>
    </row>
    <row r="11" spans="1:18" s="1" customFormat="1" ht="7.5" customHeight="1" x14ac:dyDescent="0.25">
      <c r="A11" s="374"/>
      <c r="B11" s="374"/>
      <c r="C11" s="92"/>
      <c r="D11" s="92"/>
      <c r="E11" s="47"/>
      <c r="F11" s="27"/>
      <c r="G11" s="92"/>
      <c r="H11" s="42"/>
      <c r="I11" s="42"/>
      <c r="J11" s="42"/>
      <c r="K11" s="42"/>
      <c r="L11" s="42"/>
      <c r="M11" s="407"/>
      <c r="N11" s="42"/>
      <c r="O11" s="42"/>
      <c r="P11" s="42"/>
      <c r="Q11" s="106"/>
    </row>
    <row r="12" spans="1:18" s="1" customFormat="1" ht="8.1" customHeight="1" x14ac:dyDescent="0.25">
      <c r="A12" s="105"/>
      <c r="B12" s="457"/>
      <c r="C12" s="458"/>
      <c r="D12" s="35"/>
      <c r="E12" s="35"/>
      <c r="F12" s="35"/>
      <c r="G12" s="35"/>
      <c r="H12" s="35"/>
      <c r="I12" s="35"/>
      <c r="J12" s="35"/>
      <c r="K12" s="35"/>
      <c r="L12" s="35"/>
      <c r="M12" s="49"/>
      <c r="N12" s="35"/>
      <c r="O12" s="35"/>
      <c r="P12" s="36"/>
      <c r="Q12" s="106"/>
    </row>
    <row r="13" spans="1:18" s="8" customFormat="1" ht="20.100000000000001" customHeight="1" x14ac:dyDescent="0.25">
      <c r="A13" s="132"/>
      <c r="B13" s="50"/>
      <c r="C13" s="451" t="s">
        <v>109</v>
      </c>
      <c r="D13" s="51"/>
      <c r="E13" s="741" t="s">
        <v>533</v>
      </c>
      <c r="F13" s="742"/>
      <c r="G13" s="742"/>
      <c r="H13" s="742"/>
      <c r="I13" s="742"/>
      <c r="J13" s="742"/>
      <c r="K13" s="742"/>
      <c r="L13" s="742"/>
      <c r="M13" s="742"/>
      <c r="N13" s="742"/>
      <c r="O13" s="743"/>
      <c r="P13" s="52"/>
      <c r="Q13" s="133"/>
    </row>
    <row r="14" spans="1:18" s="1" customFormat="1" ht="3.95" customHeight="1" x14ac:dyDescent="0.25">
      <c r="A14" s="105"/>
      <c r="B14" s="26"/>
      <c r="C14" s="92"/>
      <c r="D14" s="92"/>
      <c r="E14" s="92"/>
      <c r="F14" s="92"/>
      <c r="G14" s="92"/>
      <c r="H14" s="92"/>
      <c r="I14" s="92"/>
      <c r="J14" s="92"/>
      <c r="K14" s="92"/>
      <c r="L14" s="92"/>
      <c r="M14" s="95"/>
      <c r="N14" s="92"/>
      <c r="O14" s="92"/>
      <c r="P14" s="27"/>
      <c r="Q14" s="106"/>
    </row>
    <row r="15" spans="1:18" s="1" customFormat="1" ht="12.75" customHeight="1" x14ac:dyDescent="0.25">
      <c r="A15" s="105"/>
      <c r="B15" s="26"/>
      <c r="C15" s="712" t="s">
        <v>404</v>
      </c>
      <c r="D15" s="713"/>
      <c r="E15" s="713"/>
      <c r="F15" s="713"/>
      <c r="G15" s="713"/>
      <c r="H15" s="713"/>
      <c r="I15" s="713"/>
      <c r="J15" s="713"/>
      <c r="K15" s="713"/>
      <c r="L15" s="713"/>
      <c r="M15" s="713"/>
      <c r="N15" s="713"/>
      <c r="O15" s="714"/>
      <c r="P15" s="27"/>
      <c r="Q15" s="106"/>
    </row>
    <row r="16" spans="1:18" s="1" customFormat="1" ht="12.75" customHeight="1" x14ac:dyDescent="0.25">
      <c r="A16" s="105"/>
      <c r="B16" s="26"/>
      <c r="C16" s="715" t="s">
        <v>493</v>
      </c>
      <c r="D16" s="716"/>
      <c r="E16" s="716"/>
      <c r="F16" s="716"/>
      <c r="G16" s="716"/>
      <c r="H16" s="716"/>
      <c r="I16" s="716"/>
      <c r="J16" s="716"/>
      <c r="K16" s="716"/>
      <c r="L16" s="716"/>
      <c r="M16" s="716"/>
      <c r="N16" s="716"/>
      <c r="O16" s="717"/>
      <c r="P16" s="27"/>
      <c r="Q16" s="106"/>
    </row>
    <row r="17" spans="1:17" s="1" customFormat="1" ht="15" customHeight="1" x14ac:dyDescent="0.25">
      <c r="A17" s="105"/>
      <c r="B17" s="26"/>
      <c r="C17" s="726" t="s">
        <v>405</v>
      </c>
      <c r="D17" s="727"/>
      <c r="E17" s="727"/>
      <c r="F17" s="727"/>
      <c r="G17" s="727"/>
      <c r="H17" s="727"/>
      <c r="I17" s="727"/>
      <c r="J17" s="727"/>
      <c r="K17" s="727"/>
      <c r="L17" s="727"/>
      <c r="M17" s="727"/>
      <c r="N17" s="727"/>
      <c r="O17" s="728"/>
      <c r="P17" s="27"/>
      <c r="Q17" s="106"/>
    </row>
    <row r="18" spans="1:17" s="1" customFormat="1" ht="15" customHeight="1" x14ac:dyDescent="0.25">
      <c r="A18" s="105"/>
      <c r="B18" s="367"/>
      <c r="C18" s="363"/>
      <c r="D18" s="363"/>
      <c r="E18" s="363"/>
      <c r="F18" s="363"/>
      <c r="G18" s="363"/>
      <c r="H18" s="363"/>
      <c r="I18" s="363"/>
      <c r="J18" s="363"/>
      <c r="K18" s="363"/>
      <c r="L18" s="363"/>
      <c r="M18" s="365"/>
      <c r="N18" s="363"/>
      <c r="O18" s="363"/>
      <c r="P18" s="366"/>
      <c r="Q18" s="106"/>
    </row>
    <row r="19" spans="1:17" s="1" customFormat="1" ht="12.75" customHeight="1" x14ac:dyDescent="0.25">
      <c r="A19" s="105"/>
      <c r="B19" s="26"/>
      <c r="C19" s="718"/>
      <c r="D19" s="719"/>
      <c r="E19" s="719"/>
      <c r="F19" s="719"/>
      <c r="G19" s="719"/>
      <c r="H19" s="719"/>
      <c r="I19" s="719"/>
      <c r="J19" s="719"/>
      <c r="K19" s="719"/>
      <c r="L19" s="719"/>
      <c r="M19" s="719"/>
      <c r="N19" s="719"/>
      <c r="O19" s="720"/>
      <c r="P19" s="27"/>
      <c r="Q19" s="106"/>
    </row>
    <row r="20" spans="1:17" s="1" customFormat="1" ht="12.75" x14ac:dyDescent="0.25">
      <c r="A20" s="105"/>
      <c r="B20" s="26"/>
      <c r="C20" s="721"/>
      <c r="D20" s="722"/>
      <c r="E20" s="722"/>
      <c r="F20" s="722"/>
      <c r="G20" s="722"/>
      <c r="H20" s="722"/>
      <c r="I20" s="722"/>
      <c r="J20" s="722"/>
      <c r="K20" s="722"/>
      <c r="L20" s="722"/>
      <c r="M20" s="722"/>
      <c r="N20" s="722"/>
      <c r="O20" s="723"/>
      <c r="P20" s="27"/>
      <c r="Q20" s="106"/>
    </row>
    <row r="21" spans="1:17" s="1" customFormat="1" ht="8.1" customHeight="1" x14ac:dyDescent="0.25">
      <c r="A21" s="105"/>
      <c r="B21" s="26"/>
      <c r="C21" s="92"/>
      <c r="D21" s="92"/>
      <c r="E21" s="92"/>
      <c r="F21" s="92"/>
      <c r="G21" s="92"/>
      <c r="H21" s="92"/>
      <c r="I21" s="92"/>
      <c r="J21" s="92"/>
      <c r="K21" s="92"/>
      <c r="L21" s="92"/>
      <c r="M21" s="95"/>
      <c r="N21" s="92"/>
      <c r="O21" s="92"/>
      <c r="P21" s="27"/>
      <c r="Q21" s="106"/>
    </row>
    <row r="22" spans="1:17" s="1" customFormat="1" ht="6.75" customHeight="1" x14ac:dyDescent="0.25">
      <c r="A22" s="105"/>
      <c r="B22" s="248"/>
      <c r="C22" s="42"/>
      <c r="D22" s="42"/>
      <c r="E22" s="42"/>
      <c r="F22" s="42"/>
      <c r="G22" s="42"/>
      <c r="H22" s="42"/>
      <c r="I22" s="42"/>
      <c r="J22" s="42"/>
      <c r="K22" s="243"/>
      <c r="L22" s="85"/>
      <c r="M22" s="243"/>
      <c r="N22" s="23"/>
      <c r="O22" s="243"/>
      <c r="P22" s="249"/>
      <c r="Q22" s="106"/>
    </row>
    <row r="23" spans="1:17" s="1" customFormat="1" ht="20.100000000000001" customHeight="1" x14ac:dyDescent="0.25">
      <c r="A23" s="105"/>
      <c r="B23" s="240"/>
      <c r="C23" s="745" t="s">
        <v>171</v>
      </c>
      <c r="D23" s="745"/>
      <c r="E23" s="745"/>
      <c r="F23" s="745"/>
      <c r="G23" s="745"/>
      <c r="H23" s="745"/>
      <c r="I23" s="745"/>
      <c r="J23" s="745"/>
      <c r="K23" s="745"/>
      <c r="L23" s="745"/>
      <c r="M23" s="745"/>
      <c r="N23" s="745"/>
      <c r="O23" s="745"/>
      <c r="P23" s="237"/>
      <c r="Q23" s="106"/>
    </row>
    <row r="24" spans="1:17" s="1" customFormat="1" ht="20.25" customHeight="1" x14ac:dyDescent="0.25">
      <c r="A24" s="105"/>
      <c r="B24" s="240"/>
      <c r="C24" s="224" t="s">
        <v>19</v>
      </c>
      <c r="D24" s="60"/>
      <c r="E24" s="746" t="s">
        <v>20</v>
      </c>
      <c r="F24" s="747"/>
      <c r="G24" s="748"/>
      <c r="H24" s="392"/>
      <c r="I24" s="453" t="s">
        <v>161</v>
      </c>
      <c r="J24" s="60"/>
      <c r="K24" s="224" t="s">
        <v>21</v>
      </c>
      <c r="L24" s="61"/>
      <c r="M24" s="454" t="s">
        <v>22</v>
      </c>
      <c r="N24" s="21"/>
      <c r="O24" s="454" t="s">
        <v>23</v>
      </c>
      <c r="P24" s="237"/>
      <c r="Q24" s="106"/>
    </row>
    <row r="25" spans="1:17" s="1" customFormat="1" ht="15.75" x14ac:dyDescent="0.25">
      <c r="A25" s="105"/>
      <c r="B25" s="240"/>
      <c r="C25" s="41" t="s">
        <v>162</v>
      </c>
      <c r="D25" s="42"/>
      <c r="E25" s="749" t="s">
        <v>164</v>
      </c>
      <c r="F25" s="750"/>
      <c r="G25" s="751"/>
      <c r="H25" s="238"/>
      <c r="I25" s="242" t="s">
        <v>170</v>
      </c>
      <c r="J25" s="42"/>
      <c r="K25" s="25"/>
      <c r="L25" s="85"/>
      <c r="M25" s="22">
        <v>480</v>
      </c>
      <c r="N25" s="23"/>
      <c r="O25" s="22">
        <f>K25*M25</f>
        <v>0</v>
      </c>
      <c r="P25" s="237"/>
      <c r="Q25" s="106"/>
    </row>
    <row r="26" spans="1:17" s="1" customFormat="1" ht="15.75" x14ac:dyDescent="0.25">
      <c r="A26" s="105"/>
      <c r="B26" s="240"/>
      <c r="C26" s="41" t="s">
        <v>163</v>
      </c>
      <c r="D26" s="42"/>
      <c r="E26" s="749" t="s">
        <v>165</v>
      </c>
      <c r="F26" s="750"/>
      <c r="G26" s="751"/>
      <c r="H26" s="238"/>
      <c r="I26" s="242" t="s">
        <v>167</v>
      </c>
      <c r="J26" s="42"/>
      <c r="K26" s="25"/>
      <c r="L26" s="85"/>
      <c r="M26" s="22">
        <v>720</v>
      </c>
      <c r="N26" s="23"/>
      <c r="O26" s="22">
        <f>K26*M26</f>
        <v>0</v>
      </c>
      <c r="P26" s="237"/>
      <c r="Q26" s="106"/>
    </row>
    <row r="27" spans="1:17" s="1" customFormat="1" ht="15.75" x14ac:dyDescent="0.25">
      <c r="A27" s="105"/>
      <c r="B27" s="240"/>
      <c r="C27" s="41" t="s">
        <v>174</v>
      </c>
      <c r="D27" s="42"/>
      <c r="E27" s="749" t="s">
        <v>166</v>
      </c>
      <c r="F27" s="750"/>
      <c r="G27" s="751"/>
      <c r="H27" s="238"/>
      <c r="I27" s="242" t="s">
        <v>168</v>
      </c>
      <c r="J27" s="42"/>
      <c r="K27" s="25"/>
      <c r="L27" s="85"/>
      <c r="M27" s="22">
        <v>960</v>
      </c>
      <c r="N27" s="23"/>
      <c r="O27" s="315">
        <f>K27*M27</f>
        <v>0</v>
      </c>
      <c r="P27" s="237"/>
      <c r="Q27" s="106"/>
    </row>
    <row r="28" spans="1:17" s="1" customFormat="1" ht="15.75" x14ac:dyDescent="0.25">
      <c r="A28" s="105"/>
      <c r="B28" s="240"/>
      <c r="C28" s="244" t="s">
        <v>175</v>
      </c>
      <c r="D28" s="42"/>
      <c r="E28" s="618" t="s">
        <v>173</v>
      </c>
      <c r="F28" s="619"/>
      <c r="G28" s="620"/>
      <c r="H28" s="238"/>
      <c r="I28" s="241" t="s">
        <v>169</v>
      </c>
      <c r="J28" s="42"/>
      <c r="K28" s="25"/>
      <c r="L28" s="85"/>
      <c r="M28" s="22">
        <v>1201</v>
      </c>
      <c r="N28" s="23"/>
      <c r="O28" s="22">
        <f>K28*M28</f>
        <v>0</v>
      </c>
      <c r="P28" s="237"/>
      <c r="Q28" s="106"/>
    </row>
    <row r="29" spans="1:17" s="1" customFormat="1" ht="15" customHeight="1" x14ac:dyDescent="0.25">
      <c r="A29" s="105"/>
      <c r="B29" s="503"/>
      <c r="C29" s="752" t="s">
        <v>403</v>
      </c>
      <c r="D29" s="752"/>
      <c r="E29" s="752"/>
      <c r="F29" s="752"/>
      <c r="G29" s="752"/>
      <c r="H29" s="752"/>
      <c r="I29" s="752"/>
      <c r="J29" s="502"/>
      <c r="K29" s="170"/>
      <c r="L29" s="85"/>
      <c r="M29" s="243"/>
      <c r="N29" s="23"/>
      <c r="O29" s="243"/>
      <c r="P29" s="505"/>
      <c r="Q29" s="106"/>
    </row>
    <row r="30" spans="1:17" s="1" customFormat="1" ht="12.75" customHeight="1" x14ac:dyDescent="0.25">
      <c r="A30" s="105"/>
      <c r="B30" s="240"/>
      <c r="C30" s="752"/>
      <c r="D30" s="752"/>
      <c r="E30" s="752"/>
      <c r="F30" s="752"/>
      <c r="G30" s="752"/>
      <c r="H30" s="752"/>
      <c r="I30" s="752"/>
      <c r="J30" s="42"/>
      <c r="K30" s="170"/>
      <c r="L30" s="85"/>
      <c r="M30" s="239" t="s">
        <v>10</v>
      </c>
      <c r="N30" s="236"/>
      <c r="O30" s="14">
        <f>SUM(O25+O26+O27+O28)</f>
        <v>0</v>
      </c>
      <c r="P30" s="237"/>
      <c r="Q30" s="106"/>
    </row>
    <row r="31" spans="1:17" s="1" customFormat="1" ht="12.75" x14ac:dyDescent="0.25">
      <c r="A31" s="105"/>
      <c r="B31" s="240"/>
      <c r="C31" s="752"/>
      <c r="D31" s="752"/>
      <c r="E31" s="752"/>
      <c r="F31" s="752"/>
      <c r="G31" s="752"/>
      <c r="H31" s="752"/>
      <c r="I31" s="752"/>
      <c r="J31" s="42"/>
      <c r="K31" s="170"/>
      <c r="L31" s="85"/>
      <c r="M31" s="239" t="s">
        <v>11</v>
      </c>
      <c r="N31" s="236"/>
      <c r="O31" s="409">
        <f>O30*14%</f>
        <v>0</v>
      </c>
      <c r="P31" s="237"/>
      <c r="Q31" s="106"/>
    </row>
    <row r="32" spans="1:17" s="1" customFormat="1" ht="13.5" thickBot="1" x14ac:dyDescent="0.3">
      <c r="A32" s="105"/>
      <c r="B32" s="240"/>
      <c r="C32" s="752"/>
      <c r="D32" s="752"/>
      <c r="E32" s="752"/>
      <c r="F32" s="752"/>
      <c r="G32" s="752"/>
      <c r="H32" s="752"/>
      <c r="I32" s="752"/>
      <c r="J32" s="42"/>
      <c r="K32" s="170"/>
      <c r="L32" s="85"/>
      <c r="M32" s="239" t="s">
        <v>12</v>
      </c>
      <c r="N32" s="236"/>
      <c r="O32" s="15">
        <f>O30+O31</f>
        <v>0</v>
      </c>
      <c r="P32" s="237"/>
      <c r="Q32" s="106"/>
    </row>
    <row r="33" spans="1:17" s="1" customFormat="1" ht="13.5" thickTop="1" x14ac:dyDescent="0.25">
      <c r="A33" s="105"/>
      <c r="B33" s="240"/>
      <c r="C33" s="85"/>
      <c r="D33" s="42"/>
      <c r="E33" s="42"/>
      <c r="F33" s="42"/>
      <c r="G33" s="42"/>
      <c r="H33" s="42"/>
      <c r="I33" s="42"/>
      <c r="J33" s="42"/>
      <c r="K33" s="170"/>
      <c r="L33" s="85"/>
      <c r="M33" s="243"/>
      <c r="N33" s="23"/>
      <c r="O33" s="243"/>
      <c r="P33" s="237"/>
      <c r="Q33" s="106"/>
    </row>
    <row r="34" spans="1:17" s="1" customFormat="1" ht="8.1" customHeight="1" x14ac:dyDescent="0.25">
      <c r="A34" s="105"/>
      <c r="B34" s="28"/>
      <c r="C34" s="91"/>
      <c r="D34" s="74"/>
      <c r="E34" s="74"/>
      <c r="F34" s="74"/>
      <c r="G34" s="74"/>
      <c r="H34" s="74"/>
      <c r="I34" s="74"/>
      <c r="J34" s="34"/>
      <c r="K34" s="34"/>
      <c r="L34" s="34"/>
      <c r="M34" s="48"/>
      <c r="N34" s="34"/>
      <c r="O34" s="80"/>
      <c r="P34" s="33"/>
      <c r="Q34" s="106"/>
    </row>
    <row r="35" spans="1:17" s="1" customFormat="1" ht="8.1" customHeight="1" x14ac:dyDescent="0.25">
      <c r="A35" s="105"/>
      <c r="B35" s="92"/>
      <c r="C35" s="92"/>
      <c r="D35" s="92"/>
      <c r="E35" s="92"/>
      <c r="F35" s="92"/>
      <c r="G35" s="92"/>
      <c r="H35" s="92"/>
      <c r="I35" s="92"/>
      <c r="J35" s="92"/>
      <c r="K35" s="92"/>
      <c r="L35" s="92"/>
      <c r="M35" s="95"/>
      <c r="N35" s="92"/>
      <c r="O35" s="92"/>
      <c r="P35" s="92"/>
      <c r="Q35" s="106"/>
    </row>
    <row r="36" spans="1:17" ht="20.100000000000001" customHeight="1" x14ac:dyDescent="0.25">
      <c r="A36" s="113"/>
      <c r="B36" s="744" t="str">
        <f>Summary!B65</f>
        <v>SUBMIT COMPLETED ORDER FORMS TO kellym@exposolutions.co.za OR FAX TO: 011 - 704 1734</v>
      </c>
      <c r="C36" s="744"/>
      <c r="D36" s="744"/>
      <c r="E36" s="744"/>
      <c r="F36" s="744"/>
      <c r="G36" s="744"/>
      <c r="H36" s="744"/>
      <c r="I36" s="744"/>
      <c r="J36" s="744"/>
      <c r="K36" s="744"/>
      <c r="L36" s="744"/>
      <c r="M36" s="744"/>
      <c r="N36" s="744"/>
      <c r="O36" s="744"/>
      <c r="P36" s="744"/>
      <c r="Q36" s="114"/>
    </row>
    <row r="37" spans="1:17" ht="8.1" customHeight="1" x14ac:dyDescent="0.25">
      <c r="A37" s="113"/>
      <c r="B37" s="94"/>
      <c r="C37" s="94"/>
      <c r="D37" s="94"/>
      <c r="E37" s="94"/>
      <c r="F37" s="94"/>
      <c r="G37" s="94"/>
      <c r="H37" s="94"/>
      <c r="I37" s="94"/>
      <c r="J37" s="94"/>
      <c r="K37" s="94"/>
      <c r="L37" s="94"/>
      <c r="M37" s="53"/>
      <c r="N37" s="94"/>
      <c r="O37" s="94"/>
      <c r="P37" s="94"/>
      <c r="Q37" s="114"/>
    </row>
    <row r="38" spans="1:17" ht="30" customHeight="1" x14ac:dyDescent="0.25">
      <c r="A38" s="113"/>
      <c r="B38" s="732" t="s">
        <v>531</v>
      </c>
      <c r="C38" s="733"/>
      <c r="D38" s="733"/>
      <c r="E38" s="733"/>
      <c r="F38" s="733"/>
      <c r="G38" s="733"/>
      <c r="H38" s="733"/>
      <c r="I38" s="733"/>
      <c r="J38" s="733"/>
      <c r="K38" s="733"/>
      <c r="L38" s="733"/>
      <c r="M38" s="733"/>
      <c r="N38" s="733"/>
      <c r="O38" s="733"/>
      <c r="P38" s="734"/>
      <c r="Q38" s="114"/>
    </row>
    <row r="39" spans="1:17" ht="8.1" customHeight="1" x14ac:dyDescent="0.25">
      <c r="A39" s="113"/>
      <c r="B39" s="94"/>
      <c r="C39" s="63"/>
      <c r="D39" s="63"/>
      <c r="E39" s="63"/>
      <c r="F39" s="63"/>
      <c r="G39" s="63"/>
      <c r="H39" s="63"/>
      <c r="I39" s="63"/>
      <c r="J39" s="63"/>
      <c r="K39" s="63"/>
      <c r="L39" s="63"/>
      <c r="M39" s="64"/>
      <c r="N39" s="63"/>
      <c r="O39" s="63"/>
      <c r="P39" s="94"/>
      <c r="Q39" s="114"/>
    </row>
    <row r="40" spans="1:17" s="24" customFormat="1" ht="15" customHeight="1" x14ac:dyDescent="0.25">
      <c r="A40" s="113"/>
      <c r="B40" s="138" t="str">
        <f>Summary!B67</f>
        <v>SA Renal Congress   I   11-14 October 2018   I   Emperors Palace</v>
      </c>
      <c r="C40" s="124"/>
      <c r="D40" s="124"/>
      <c r="E40" s="124"/>
      <c r="F40" s="124"/>
      <c r="G40" s="124"/>
      <c r="H40" s="124"/>
      <c r="I40" s="124"/>
      <c r="J40" s="123"/>
      <c r="K40" s="123"/>
      <c r="L40" s="123"/>
      <c r="M40" s="122"/>
      <c r="N40" s="123"/>
      <c r="O40" s="690" t="s">
        <v>15</v>
      </c>
      <c r="P40" s="691"/>
      <c r="Q40" s="114"/>
    </row>
    <row r="41" spans="1:17" s="24" customFormat="1" ht="15" customHeight="1" x14ac:dyDescent="0.5">
      <c r="A41" s="113"/>
      <c r="B41" s="694" t="str">
        <f>Summary!B68</f>
        <v>©Southern African Expo Solutions (Pty) Ltd</v>
      </c>
      <c r="C41" s="695"/>
      <c r="D41" s="695"/>
      <c r="E41" s="695"/>
      <c r="F41" s="139"/>
      <c r="G41" s="139"/>
      <c r="H41" s="139"/>
      <c r="I41" s="139"/>
      <c r="J41" s="139"/>
      <c r="K41" s="139"/>
      <c r="L41" s="139"/>
      <c r="M41" s="139"/>
      <c r="N41" s="126"/>
      <c r="O41" s="692"/>
      <c r="P41" s="693"/>
      <c r="Q41" s="114"/>
    </row>
    <row r="42" spans="1:17" ht="5.0999999999999996" customHeight="1" x14ac:dyDescent="0.25">
      <c r="A42" s="136"/>
      <c r="B42" s="121"/>
      <c r="C42" s="121"/>
      <c r="D42" s="121"/>
      <c r="E42" s="121"/>
      <c r="F42" s="121"/>
      <c r="G42" s="121"/>
      <c r="H42" s="121"/>
      <c r="I42" s="121"/>
      <c r="J42" s="121"/>
      <c r="K42" s="121"/>
      <c r="L42" s="121"/>
      <c r="M42" s="120"/>
      <c r="N42" s="121"/>
      <c r="O42" s="121"/>
      <c r="P42" s="121"/>
      <c r="Q42" s="137"/>
    </row>
  </sheetData>
  <sheetProtection algorithmName="SHA-512" hashValue="m+w0YXlfLlf3RXBYcMyH3QHygoq+D9jBcnNzlfPoeawq+1/2rIanDDhyRUobBq9tZURY/bUZUC/GsEMR6IM/7w==" saltValue="2B0CMunlLIRcIPu7aau/SA==" spinCount="100000" sheet="1" objects="1" scenarios="1"/>
  <protectedRanges>
    <protectedRange sqref="B38" name="Deadline Date"/>
    <protectedRange sqref="H2 O3:O6" name="Show Logo_3"/>
  </protectedRanges>
  <mergeCells count="23">
    <mergeCell ref="E28:G28"/>
    <mergeCell ref="C29:I32"/>
    <mergeCell ref="B2:F2"/>
    <mergeCell ref="H2:P6"/>
    <mergeCell ref="B38:P38"/>
    <mergeCell ref="O40:P41"/>
    <mergeCell ref="B41:E41"/>
    <mergeCell ref="K10:O10"/>
    <mergeCell ref="B6:F6"/>
    <mergeCell ref="B5:F5"/>
    <mergeCell ref="B4:F4"/>
    <mergeCell ref="E13:O13"/>
    <mergeCell ref="B36:P36"/>
    <mergeCell ref="C23:O23"/>
    <mergeCell ref="E24:G24"/>
    <mergeCell ref="E25:G25"/>
    <mergeCell ref="E26:G26"/>
    <mergeCell ref="E27:G27"/>
    <mergeCell ref="C15:O15"/>
    <mergeCell ref="C16:O16"/>
    <mergeCell ref="C19:O20"/>
    <mergeCell ref="B3:F3"/>
    <mergeCell ref="C17:O17"/>
  </mergeCells>
  <printOptions horizontalCentered="1"/>
  <pageMargins left="0.23622047244094491" right="0.23622047244094491" top="0.23622047244094491" bottom="0.23622047244094491" header="0.31496062992125984" footer="0.31496062992125984"/>
  <pageSetup paperSize="9" scale="74"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rgb="FF0070C0"/>
    <pageSetUpPr fitToPage="1"/>
  </sheetPr>
  <dimension ref="A1:S50"/>
  <sheetViews>
    <sheetView view="pageBreakPreview" topLeftCell="C1" zoomScaleNormal="100" zoomScaleSheetLayoutView="100" workbookViewId="0">
      <selection activeCell="S12" sqref="S12"/>
    </sheetView>
  </sheetViews>
  <sheetFormatPr defaultRowHeight="15" x14ac:dyDescent="0.25"/>
  <cols>
    <col min="1" max="1" width="1.7109375" style="6" customWidth="1"/>
    <col min="2" max="2" width="0.85546875" style="6" customWidth="1"/>
    <col min="3" max="3" width="21.28515625" style="6" customWidth="1"/>
    <col min="4" max="4" width="1.7109375" style="6" customWidth="1"/>
    <col min="5" max="5" width="52.28515625" style="6" customWidth="1"/>
    <col min="6" max="6" width="1.7109375" style="6" customWidth="1"/>
    <col min="7" max="7" width="2.42578125" style="6" customWidth="1"/>
    <col min="8" max="8" width="1.7109375" style="6" customWidth="1"/>
    <col min="9" max="9" width="30.140625" style="6" customWidth="1"/>
    <col min="10" max="10" width="1.7109375" style="6" customWidth="1"/>
    <col min="11" max="11" width="4.140625" style="6" bestFit="1" customWidth="1"/>
    <col min="12" max="12" width="1.7109375" style="6" customWidth="1"/>
    <col min="13" max="13" width="10" style="7" bestFit="1" customWidth="1"/>
    <col min="14" max="14" width="1.7109375" style="6" customWidth="1"/>
    <col min="15" max="15" width="11.42578125" style="6" customWidth="1"/>
    <col min="16" max="16" width="0.85546875" style="6" customWidth="1"/>
    <col min="17" max="17" width="1.7109375" style="6" customWidth="1"/>
    <col min="18" max="16384" width="9.140625" style="6"/>
  </cols>
  <sheetData>
    <row r="1" spans="1:19" s="101" customFormat="1" ht="8.1" customHeight="1" x14ac:dyDescent="0.25">
      <c r="A1" s="129"/>
      <c r="B1" s="119"/>
      <c r="C1" s="119"/>
      <c r="D1" s="119"/>
      <c r="E1" s="119"/>
      <c r="F1" s="119"/>
      <c r="G1" s="119"/>
      <c r="H1" s="119"/>
      <c r="I1" s="119"/>
      <c r="J1" s="119"/>
      <c r="K1" s="119"/>
      <c r="L1" s="119"/>
      <c r="M1" s="130"/>
      <c r="N1" s="119"/>
      <c r="O1" s="119"/>
      <c r="P1" s="119"/>
      <c r="Q1" s="131"/>
    </row>
    <row r="2" spans="1:19" s="101" customFormat="1" ht="39.950000000000003" customHeight="1" x14ac:dyDescent="0.25">
      <c r="A2" s="113"/>
      <c r="B2" s="686"/>
      <c r="C2" s="687"/>
      <c r="D2" s="687"/>
      <c r="E2" s="687"/>
      <c r="F2" s="753"/>
      <c r="G2" s="94"/>
      <c r="H2" s="666"/>
      <c r="I2" s="667"/>
      <c r="J2" s="667"/>
      <c r="K2" s="667"/>
      <c r="L2" s="667"/>
      <c r="M2" s="667"/>
      <c r="N2" s="667"/>
      <c r="O2" s="667"/>
      <c r="P2" s="668"/>
      <c r="Q2" s="114"/>
    </row>
    <row r="3" spans="1:19" s="100" customFormat="1" ht="15" customHeight="1" x14ac:dyDescent="0.25">
      <c r="A3" s="105"/>
      <c r="B3" s="677" t="s">
        <v>190</v>
      </c>
      <c r="C3" s="678"/>
      <c r="D3" s="678"/>
      <c r="E3" s="678"/>
      <c r="F3" s="679"/>
      <c r="G3" s="92"/>
      <c r="H3" s="669"/>
      <c r="I3" s="670"/>
      <c r="J3" s="670"/>
      <c r="K3" s="670"/>
      <c r="L3" s="670"/>
      <c r="M3" s="670"/>
      <c r="N3" s="670"/>
      <c r="O3" s="670"/>
      <c r="P3" s="671"/>
      <c r="Q3" s="141"/>
      <c r="R3" s="92"/>
    </row>
    <row r="4" spans="1:19" s="100" customFormat="1" ht="15" customHeight="1" x14ac:dyDescent="0.25">
      <c r="A4" s="105"/>
      <c r="B4" s="677" t="s">
        <v>115</v>
      </c>
      <c r="C4" s="678"/>
      <c r="D4" s="678"/>
      <c r="E4" s="678"/>
      <c r="F4" s="679"/>
      <c r="G4" s="92"/>
      <c r="H4" s="669"/>
      <c r="I4" s="670"/>
      <c r="J4" s="670"/>
      <c r="K4" s="670"/>
      <c r="L4" s="670"/>
      <c r="M4" s="670"/>
      <c r="N4" s="670"/>
      <c r="O4" s="670"/>
      <c r="P4" s="671"/>
      <c r="Q4" s="141"/>
      <c r="R4" s="92"/>
    </row>
    <row r="5" spans="1:19" s="100" customFormat="1" ht="15" customHeight="1" x14ac:dyDescent="0.25">
      <c r="A5" s="105"/>
      <c r="B5" s="677" t="s">
        <v>160</v>
      </c>
      <c r="C5" s="678"/>
      <c r="D5" s="678"/>
      <c r="E5" s="678"/>
      <c r="F5" s="679"/>
      <c r="G5" s="92"/>
      <c r="H5" s="669"/>
      <c r="I5" s="670"/>
      <c r="J5" s="670"/>
      <c r="K5" s="670"/>
      <c r="L5" s="670"/>
      <c r="M5" s="670"/>
      <c r="N5" s="670"/>
      <c r="O5" s="670"/>
      <c r="P5" s="671"/>
      <c r="Q5" s="141"/>
      <c r="R5" s="92"/>
    </row>
    <row r="6" spans="1:19" s="100" customFormat="1" ht="15" customHeight="1" x14ac:dyDescent="0.25">
      <c r="A6" s="105"/>
      <c r="B6" s="680" t="s">
        <v>114</v>
      </c>
      <c r="C6" s="681"/>
      <c r="D6" s="681"/>
      <c r="E6" s="681"/>
      <c r="F6" s="682"/>
      <c r="G6" s="140"/>
      <c r="H6" s="672"/>
      <c r="I6" s="673"/>
      <c r="J6" s="673"/>
      <c r="K6" s="673"/>
      <c r="L6" s="673"/>
      <c r="M6" s="673"/>
      <c r="N6" s="673"/>
      <c r="O6" s="673"/>
      <c r="P6" s="674"/>
      <c r="Q6" s="141"/>
      <c r="R6" s="92"/>
    </row>
    <row r="7" spans="1:19" ht="8.1" customHeight="1" x14ac:dyDescent="0.25">
      <c r="A7" s="113"/>
      <c r="B7" s="94"/>
      <c r="C7" s="94"/>
      <c r="D7" s="94"/>
      <c r="E7" s="94"/>
      <c r="F7" s="94"/>
      <c r="G7" s="94"/>
      <c r="H7" s="94"/>
      <c r="I7" s="94"/>
      <c r="J7" s="94"/>
      <c r="K7" s="94"/>
      <c r="L7" s="94"/>
      <c r="M7" s="53"/>
      <c r="N7" s="94"/>
      <c r="O7" s="94"/>
      <c r="P7" s="94"/>
      <c r="Q7" s="114"/>
    </row>
    <row r="8" spans="1:19" ht="7.5" customHeight="1" x14ac:dyDescent="0.25">
      <c r="A8" s="113"/>
      <c r="B8" s="94"/>
      <c r="C8" s="94"/>
      <c r="D8" s="94"/>
      <c r="E8" s="94"/>
      <c r="F8" s="94"/>
      <c r="G8" s="94"/>
      <c r="H8" s="94"/>
      <c r="I8" s="94"/>
      <c r="J8" s="94"/>
      <c r="K8" s="94"/>
      <c r="L8" s="94"/>
      <c r="M8" s="53"/>
      <c r="N8" s="94"/>
      <c r="O8" s="94"/>
      <c r="P8" s="94"/>
      <c r="Q8" s="114"/>
    </row>
    <row r="9" spans="1:19" s="24" customFormat="1" ht="3.95" customHeight="1" x14ac:dyDescent="0.25">
      <c r="A9" s="370"/>
      <c r="B9" s="54"/>
      <c r="C9" s="371"/>
      <c r="D9" s="371"/>
      <c r="E9" s="371"/>
      <c r="F9" s="55"/>
      <c r="G9" s="371"/>
      <c r="H9" s="405"/>
      <c r="I9" s="405"/>
      <c r="J9" s="405"/>
      <c r="K9" s="405"/>
      <c r="L9" s="405"/>
      <c r="M9" s="406"/>
      <c r="N9" s="405"/>
      <c r="O9" s="405"/>
      <c r="P9" s="405"/>
      <c r="Q9" s="372"/>
    </row>
    <row r="10" spans="1:19" s="1" customFormat="1" ht="15" customHeight="1" x14ac:dyDescent="0.25">
      <c r="A10" s="105"/>
      <c r="B10" s="367"/>
      <c r="C10" s="39" t="s">
        <v>401</v>
      </c>
      <c r="D10" s="363"/>
      <c r="E10" s="56">
        <f>Summary!L13</f>
        <v>0</v>
      </c>
      <c r="F10" s="366"/>
      <c r="G10" s="363"/>
      <c r="H10" s="42"/>
      <c r="I10" s="39" t="s">
        <v>402</v>
      </c>
      <c r="J10" s="363"/>
      <c r="K10" s="735">
        <f>Summary!L16</f>
        <v>0</v>
      </c>
      <c r="L10" s="736"/>
      <c r="M10" s="736"/>
      <c r="N10" s="736"/>
      <c r="O10" s="737"/>
      <c r="P10" s="42"/>
      <c r="Q10" s="106"/>
    </row>
    <row r="11" spans="1:19" s="250" customFormat="1" ht="3.95" customHeight="1" x14ac:dyDescent="0.25">
      <c r="A11" s="42"/>
      <c r="B11" s="42"/>
      <c r="C11" s="42"/>
      <c r="D11" s="42"/>
      <c r="E11" s="408"/>
      <c r="F11" s="42"/>
      <c r="G11" s="42"/>
      <c r="H11" s="42"/>
      <c r="I11" s="42"/>
      <c r="J11" s="42"/>
      <c r="K11" s="42"/>
      <c r="L11" s="42"/>
      <c r="M11" s="407"/>
      <c r="N11" s="42"/>
      <c r="O11" s="42"/>
      <c r="P11" s="42"/>
      <c r="Q11" s="42"/>
    </row>
    <row r="12" spans="1:19" s="1" customFormat="1" ht="8.1" customHeight="1" x14ac:dyDescent="0.25">
      <c r="A12" s="105"/>
      <c r="B12" s="92"/>
      <c r="C12" s="92"/>
      <c r="D12" s="92"/>
      <c r="E12" s="92"/>
      <c r="F12" s="92"/>
      <c r="G12" s="92"/>
      <c r="H12" s="92"/>
      <c r="I12" s="92"/>
      <c r="J12" s="92"/>
      <c r="K12" s="92"/>
      <c r="L12" s="92"/>
      <c r="M12" s="95"/>
      <c r="N12" s="92"/>
      <c r="O12" s="92"/>
      <c r="P12" s="92"/>
      <c r="Q12" s="106"/>
    </row>
    <row r="13" spans="1:19" s="1" customFormat="1" ht="8.1" customHeight="1" x14ac:dyDescent="0.25">
      <c r="A13" s="105"/>
      <c r="B13" s="29"/>
      <c r="C13" s="35"/>
      <c r="D13" s="35"/>
      <c r="E13" s="35"/>
      <c r="F13" s="35"/>
      <c r="G13" s="35"/>
      <c r="H13" s="35"/>
      <c r="I13" s="35"/>
      <c r="J13" s="35"/>
      <c r="K13" s="35"/>
      <c r="L13" s="35"/>
      <c r="M13" s="49"/>
      <c r="N13" s="35"/>
      <c r="O13" s="35"/>
      <c r="P13" s="36"/>
      <c r="Q13" s="106"/>
    </row>
    <row r="14" spans="1:19" s="8" customFormat="1" ht="20.100000000000001" customHeight="1" x14ac:dyDescent="0.25">
      <c r="A14" s="132"/>
      <c r="B14" s="50"/>
      <c r="C14" s="451" t="s">
        <v>16</v>
      </c>
      <c r="D14" s="51"/>
      <c r="E14" s="776" t="s">
        <v>406</v>
      </c>
      <c r="F14" s="777"/>
      <c r="G14" s="777"/>
      <c r="H14" s="777"/>
      <c r="I14" s="777"/>
      <c r="J14" s="777"/>
      <c r="K14" s="777"/>
      <c r="L14" s="777"/>
      <c r="M14" s="777"/>
      <c r="N14" s="777"/>
      <c r="O14" s="778"/>
      <c r="P14" s="52"/>
      <c r="Q14" s="133"/>
    </row>
    <row r="15" spans="1:19" s="10" customFormat="1" ht="6" customHeight="1" x14ac:dyDescent="0.25">
      <c r="A15" s="142"/>
      <c r="B15" s="65"/>
      <c r="C15" s="66"/>
      <c r="D15" s="67"/>
      <c r="E15" s="68"/>
      <c r="F15" s="68"/>
      <c r="G15" s="68"/>
      <c r="H15" s="68"/>
      <c r="I15" s="68"/>
      <c r="J15" s="69"/>
      <c r="K15" s="68"/>
      <c r="L15" s="69"/>
      <c r="M15" s="70"/>
      <c r="N15" s="69"/>
      <c r="O15" s="68"/>
      <c r="P15" s="71"/>
      <c r="Q15" s="143"/>
    </row>
    <row r="16" spans="1:19" s="10" customFormat="1" ht="26.25" customHeight="1" x14ac:dyDescent="0.25">
      <c r="A16" s="142"/>
      <c r="B16" s="65"/>
      <c r="C16" s="779" t="s">
        <v>83</v>
      </c>
      <c r="D16" s="780"/>
      <c r="E16" s="780"/>
      <c r="F16" s="780"/>
      <c r="G16" s="780"/>
      <c r="H16" s="780"/>
      <c r="I16" s="780"/>
      <c r="J16" s="780"/>
      <c r="K16" s="780"/>
      <c r="L16" s="780"/>
      <c r="M16" s="780"/>
      <c r="N16" s="780"/>
      <c r="O16" s="781"/>
      <c r="P16" s="71"/>
      <c r="Q16" s="143"/>
      <c r="S16" s="538"/>
    </row>
    <row r="17" spans="1:17" s="10" customFormat="1" ht="7.5" customHeight="1" x14ac:dyDescent="0.25">
      <c r="A17" s="142"/>
      <c r="B17" s="65"/>
      <c r="C17" s="66"/>
      <c r="D17" s="72"/>
      <c r="E17" s="68"/>
      <c r="F17" s="68"/>
      <c r="G17" s="68"/>
      <c r="H17" s="68"/>
      <c r="I17" s="68"/>
      <c r="J17" s="73"/>
      <c r="K17" s="68"/>
      <c r="L17" s="73"/>
      <c r="M17" s="70"/>
      <c r="N17" s="73"/>
      <c r="O17" s="68"/>
      <c r="P17" s="71"/>
      <c r="Q17" s="143"/>
    </row>
    <row r="18" spans="1:17" s="9" customFormat="1" ht="15" customHeight="1" x14ac:dyDescent="0.25">
      <c r="A18" s="134"/>
      <c r="B18" s="57"/>
      <c r="C18" s="59" t="s">
        <v>19</v>
      </c>
      <c r="D18" s="364"/>
      <c r="E18" s="368" t="s">
        <v>20</v>
      </c>
      <c r="F18" s="773" t="s">
        <v>421</v>
      </c>
      <c r="G18" s="774"/>
      <c r="H18" s="774"/>
      <c r="I18" s="775"/>
      <c r="J18" s="364"/>
      <c r="K18" s="59" t="s">
        <v>21</v>
      </c>
      <c r="L18" s="61"/>
      <c r="M18" s="59" t="s">
        <v>22</v>
      </c>
      <c r="N18" s="61"/>
      <c r="O18" s="59" t="s">
        <v>23</v>
      </c>
      <c r="P18" s="58"/>
      <c r="Q18" s="135"/>
    </row>
    <row r="19" spans="1:17" s="1" customFormat="1" ht="15" customHeight="1" x14ac:dyDescent="0.25">
      <c r="A19" s="105"/>
      <c r="B19" s="26"/>
      <c r="C19" s="45" t="s">
        <v>35</v>
      </c>
      <c r="D19" s="363"/>
      <c r="E19" s="369" t="s">
        <v>408</v>
      </c>
      <c r="F19" s="770" t="s">
        <v>419</v>
      </c>
      <c r="G19" s="771"/>
      <c r="H19" s="771"/>
      <c r="I19" s="772"/>
      <c r="J19" s="363"/>
      <c r="K19" s="25"/>
      <c r="L19" s="17"/>
      <c r="M19" s="22">
        <v>1755</v>
      </c>
      <c r="N19" s="17"/>
      <c r="O19" s="16">
        <f>K19*M19</f>
        <v>0</v>
      </c>
      <c r="P19" s="27"/>
      <c r="Q19" s="106"/>
    </row>
    <row r="20" spans="1:17" s="1" customFormat="1" ht="15" customHeight="1" x14ac:dyDescent="0.25">
      <c r="A20" s="105"/>
      <c r="B20" s="26"/>
      <c r="C20" s="45" t="s">
        <v>36</v>
      </c>
      <c r="D20" s="363"/>
      <c r="E20" s="369" t="s">
        <v>409</v>
      </c>
      <c r="F20" s="770" t="s">
        <v>419</v>
      </c>
      <c r="G20" s="771"/>
      <c r="H20" s="771"/>
      <c r="I20" s="772"/>
      <c r="J20" s="363"/>
      <c r="K20" s="25"/>
      <c r="L20" s="17"/>
      <c r="M20" s="22">
        <v>2575</v>
      </c>
      <c r="N20" s="17"/>
      <c r="O20" s="16">
        <f t="shared" ref="O20:O29" si="0">K20*M20</f>
        <v>0</v>
      </c>
      <c r="P20" s="27"/>
      <c r="Q20" s="106"/>
    </row>
    <row r="21" spans="1:17" s="1" customFormat="1" ht="15" customHeight="1" x14ac:dyDescent="0.25">
      <c r="A21" s="105"/>
      <c r="B21" s="26"/>
      <c r="C21" s="45" t="s">
        <v>37</v>
      </c>
      <c r="D21" s="363"/>
      <c r="E21" s="369" t="s">
        <v>410</v>
      </c>
      <c r="F21" s="767" t="s">
        <v>420</v>
      </c>
      <c r="G21" s="768"/>
      <c r="H21" s="768"/>
      <c r="I21" s="769"/>
      <c r="J21" s="363"/>
      <c r="K21" s="25"/>
      <c r="L21" s="17"/>
      <c r="M21" s="16">
        <v>210</v>
      </c>
      <c r="N21" s="17"/>
      <c r="O21" s="16">
        <f t="shared" si="0"/>
        <v>0</v>
      </c>
      <c r="P21" s="27"/>
      <c r="Q21" s="106"/>
    </row>
    <row r="22" spans="1:17" s="1" customFormat="1" ht="15" customHeight="1" x14ac:dyDescent="0.25">
      <c r="A22" s="105"/>
      <c r="B22" s="26"/>
      <c r="C22" s="45" t="s">
        <v>38</v>
      </c>
      <c r="D22" s="363"/>
      <c r="E22" s="369" t="s">
        <v>411</v>
      </c>
      <c r="F22" s="767" t="s">
        <v>420</v>
      </c>
      <c r="G22" s="768"/>
      <c r="H22" s="768"/>
      <c r="I22" s="769"/>
      <c r="J22" s="363"/>
      <c r="K22" s="25"/>
      <c r="L22" s="17"/>
      <c r="M22" s="16">
        <v>260</v>
      </c>
      <c r="N22" s="17"/>
      <c r="O22" s="16">
        <f t="shared" si="0"/>
        <v>0</v>
      </c>
      <c r="P22" s="27"/>
      <c r="Q22" s="106"/>
    </row>
    <row r="23" spans="1:17" s="1" customFormat="1" ht="15" customHeight="1" x14ac:dyDescent="0.25">
      <c r="A23" s="105"/>
      <c r="B23" s="26"/>
      <c r="C23" s="45" t="s">
        <v>39</v>
      </c>
      <c r="D23" s="363"/>
      <c r="E23" s="369" t="s">
        <v>412</v>
      </c>
      <c r="F23" s="767" t="s">
        <v>420</v>
      </c>
      <c r="G23" s="768"/>
      <c r="H23" s="768"/>
      <c r="I23" s="769"/>
      <c r="J23" s="363"/>
      <c r="K23" s="25"/>
      <c r="L23" s="17"/>
      <c r="M23" s="16">
        <v>340</v>
      </c>
      <c r="N23" s="17"/>
      <c r="O23" s="16">
        <f t="shared" si="0"/>
        <v>0</v>
      </c>
      <c r="P23" s="27"/>
      <c r="Q23" s="106"/>
    </row>
    <row r="24" spans="1:17" s="1" customFormat="1" ht="15" customHeight="1" x14ac:dyDescent="0.25">
      <c r="A24" s="105"/>
      <c r="B24" s="26"/>
      <c r="C24" s="45" t="s">
        <v>40</v>
      </c>
      <c r="D24" s="363"/>
      <c r="E24" s="369" t="s">
        <v>413</v>
      </c>
      <c r="F24" s="767" t="s">
        <v>420</v>
      </c>
      <c r="G24" s="768"/>
      <c r="H24" s="768"/>
      <c r="I24" s="769"/>
      <c r="J24" s="363"/>
      <c r="K24" s="25"/>
      <c r="L24" s="17"/>
      <c r="M24" s="16">
        <v>625</v>
      </c>
      <c r="N24" s="17"/>
      <c r="O24" s="16">
        <f t="shared" si="0"/>
        <v>0</v>
      </c>
      <c r="P24" s="27"/>
      <c r="Q24" s="106"/>
    </row>
    <row r="25" spans="1:17" s="1" customFormat="1" ht="15" customHeight="1" x14ac:dyDescent="0.25">
      <c r="A25" s="105"/>
      <c r="B25" s="26"/>
      <c r="C25" s="45" t="s">
        <v>41</v>
      </c>
      <c r="D25" s="363"/>
      <c r="E25" s="369" t="s">
        <v>414</v>
      </c>
      <c r="F25" s="767" t="s">
        <v>420</v>
      </c>
      <c r="G25" s="768"/>
      <c r="H25" s="768"/>
      <c r="I25" s="769"/>
      <c r="J25" s="363"/>
      <c r="K25" s="25"/>
      <c r="L25" s="17"/>
      <c r="M25" s="16">
        <v>350</v>
      </c>
      <c r="N25" s="17"/>
      <c r="O25" s="16">
        <f t="shared" si="0"/>
        <v>0</v>
      </c>
      <c r="P25" s="27"/>
      <c r="Q25" s="106"/>
    </row>
    <row r="26" spans="1:17" s="1" customFormat="1" ht="15" customHeight="1" x14ac:dyDescent="0.25">
      <c r="A26" s="105"/>
      <c r="B26" s="26"/>
      <c r="C26" s="45" t="s">
        <v>42</v>
      </c>
      <c r="D26" s="363"/>
      <c r="E26" s="369" t="s">
        <v>415</v>
      </c>
      <c r="F26" s="767" t="s">
        <v>420</v>
      </c>
      <c r="G26" s="768"/>
      <c r="H26" s="768"/>
      <c r="I26" s="769"/>
      <c r="J26" s="363"/>
      <c r="K26" s="25"/>
      <c r="L26" s="17"/>
      <c r="M26" s="16">
        <v>450</v>
      </c>
      <c r="N26" s="17"/>
      <c r="O26" s="16">
        <f t="shared" si="0"/>
        <v>0</v>
      </c>
      <c r="P26" s="27"/>
      <c r="Q26" s="106"/>
    </row>
    <row r="27" spans="1:17" s="1" customFormat="1" ht="15" customHeight="1" x14ac:dyDescent="0.25">
      <c r="A27" s="105"/>
      <c r="B27" s="26"/>
      <c r="C27" s="45" t="s">
        <v>43</v>
      </c>
      <c r="D27" s="363"/>
      <c r="E27" s="369" t="s">
        <v>416</v>
      </c>
      <c r="F27" s="770" t="s">
        <v>419</v>
      </c>
      <c r="G27" s="771"/>
      <c r="H27" s="771"/>
      <c r="I27" s="772"/>
      <c r="J27" s="363"/>
      <c r="K27" s="25"/>
      <c r="L27" s="17"/>
      <c r="M27" s="16">
        <v>350</v>
      </c>
      <c r="N27" s="17"/>
      <c r="O27" s="16">
        <f t="shared" si="0"/>
        <v>0</v>
      </c>
      <c r="P27" s="27"/>
      <c r="Q27" s="106"/>
    </row>
    <row r="28" spans="1:17" s="1" customFormat="1" ht="15" customHeight="1" x14ac:dyDescent="0.25">
      <c r="A28" s="105"/>
      <c r="B28" s="26"/>
      <c r="C28" s="45" t="s">
        <v>44</v>
      </c>
      <c r="D28" s="363"/>
      <c r="E28" s="369" t="s">
        <v>417</v>
      </c>
      <c r="F28" s="770" t="s">
        <v>419</v>
      </c>
      <c r="G28" s="771"/>
      <c r="H28" s="771"/>
      <c r="I28" s="772"/>
      <c r="J28" s="363"/>
      <c r="K28" s="25"/>
      <c r="L28" s="17"/>
      <c r="M28" s="16">
        <v>590</v>
      </c>
      <c r="N28" s="17"/>
      <c r="O28" s="16">
        <f t="shared" si="0"/>
        <v>0</v>
      </c>
      <c r="P28" s="27"/>
      <c r="Q28" s="106"/>
    </row>
    <row r="29" spans="1:17" s="1" customFormat="1" ht="15" customHeight="1" x14ac:dyDescent="0.25">
      <c r="A29" s="105"/>
      <c r="B29" s="26"/>
      <c r="C29" s="45" t="s">
        <v>45</v>
      </c>
      <c r="D29" s="117"/>
      <c r="E29" s="369" t="s">
        <v>418</v>
      </c>
      <c r="F29" s="770" t="s">
        <v>419</v>
      </c>
      <c r="G29" s="771"/>
      <c r="H29" s="771"/>
      <c r="I29" s="772"/>
      <c r="J29" s="117"/>
      <c r="K29" s="25"/>
      <c r="L29" s="410"/>
      <c r="M29" s="16">
        <v>1500</v>
      </c>
      <c r="N29" s="410"/>
      <c r="O29" s="16">
        <f t="shared" si="0"/>
        <v>0</v>
      </c>
      <c r="P29" s="27"/>
      <c r="Q29" s="106"/>
    </row>
    <row r="30" spans="1:17" s="1" customFormat="1" ht="15" customHeight="1" x14ac:dyDescent="0.25">
      <c r="A30" s="105"/>
      <c r="B30" s="503"/>
      <c r="C30" s="497"/>
      <c r="D30" s="504"/>
      <c r="E30" s="504"/>
      <c r="F30" s="533"/>
      <c r="G30" s="533"/>
      <c r="H30" s="533"/>
      <c r="I30" s="533"/>
      <c r="J30" s="502"/>
      <c r="K30" s="170"/>
      <c r="L30" s="85"/>
      <c r="M30" s="243"/>
      <c r="N30" s="532"/>
      <c r="O30" s="534"/>
      <c r="P30" s="505"/>
      <c r="Q30" s="106"/>
    </row>
    <row r="31" spans="1:17" s="1" customFormat="1" ht="15" customHeight="1" x14ac:dyDescent="0.25">
      <c r="A31" s="105"/>
      <c r="B31" s="26"/>
      <c r="C31" s="93"/>
      <c r="D31" s="93"/>
      <c r="E31" s="93"/>
      <c r="F31" s="93"/>
      <c r="G31" s="93"/>
      <c r="H31" s="93"/>
      <c r="I31" s="93"/>
      <c r="J31" s="92"/>
      <c r="K31" s="92"/>
      <c r="L31" s="92"/>
      <c r="M31" s="95" t="s">
        <v>10</v>
      </c>
      <c r="N31" s="92"/>
      <c r="O31" s="409">
        <f>SUM(O19:O29)</f>
        <v>0</v>
      </c>
      <c r="P31" s="27"/>
      <c r="Q31" s="106"/>
    </row>
    <row r="32" spans="1:17" s="1" customFormat="1" ht="15" customHeight="1" x14ac:dyDescent="0.25">
      <c r="A32" s="105"/>
      <c r="B32" s="26"/>
      <c r="C32" s="93"/>
      <c r="D32" s="93"/>
      <c r="E32" s="93"/>
      <c r="F32" s="93"/>
      <c r="G32" s="93"/>
      <c r="H32" s="93"/>
      <c r="I32" s="93"/>
      <c r="J32" s="92"/>
      <c r="K32" s="92"/>
      <c r="L32" s="92"/>
      <c r="M32" s="95" t="s">
        <v>11</v>
      </c>
      <c r="N32" s="92"/>
      <c r="O32" s="14">
        <f>O31*14%</f>
        <v>0</v>
      </c>
      <c r="P32" s="27"/>
      <c r="Q32" s="106"/>
    </row>
    <row r="33" spans="1:17" s="1" customFormat="1" ht="15" customHeight="1" x14ac:dyDescent="0.25">
      <c r="A33" s="105"/>
      <c r="B33" s="26"/>
      <c r="D33" s="93"/>
      <c r="E33" s="93"/>
      <c r="F33" s="93"/>
      <c r="G33" s="93"/>
      <c r="H33" s="93"/>
      <c r="I33" s="509"/>
      <c r="J33" s="92"/>
      <c r="K33" s="92"/>
      <c r="L33" s="92"/>
      <c r="M33" s="95" t="s">
        <v>12</v>
      </c>
      <c r="N33" s="92"/>
      <c r="O33" s="14">
        <f>O31+O32</f>
        <v>0</v>
      </c>
      <c r="P33" s="27"/>
      <c r="Q33" s="106"/>
    </row>
    <row r="34" spans="1:17" s="1" customFormat="1" ht="15" customHeight="1" x14ac:dyDescent="0.25">
      <c r="A34" s="105"/>
      <c r="B34" s="503"/>
      <c r="D34" s="509"/>
      <c r="E34" s="509"/>
      <c r="F34" s="509"/>
      <c r="G34" s="509"/>
      <c r="H34" s="509"/>
      <c r="I34" s="509"/>
      <c r="J34" s="504"/>
      <c r="K34" s="504"/>
      <c r="L34" s="504"/>
      <c r="M34" s="506"/>
      <c r="N34" s="504"/>
      <c r="O34" s="18"/>
      <c r="P34" s="505"/>
      <c r="Q34" s="106"/>
    </row>
    <row r="35" spans="1:17" s="1" customFormat="1" ht="12.75" customHeight="1" x14ac:dyDescent="0.2">
      <c r="A35" s="105"/>
      <c r="B35" s="164"/>
      <c r="C35" s="535" t="s">
        <v>48</v>
      </c>
      <c r="D35" s="536"/>
      <c r="E35" s="536"/>
      <c r="F35" s="536"/>
      <c r="G35" s="536"/>
      <c r="H35" s="536"/>
      <c r="I35" s="536"/>
      <c r="J35" s="145"/>
      <c r="K35" s="766"/>
      <c r="L35" s="766"/>
      <c r="M35" s="766"/>
      <c r="N35" s="145"/>
      <c r="O35" s="537"/>
      <c r="P35" s="165"/>
      <c r="Q35" s="106"/>
    </row>
    <row r="36" spans="1:17" s="1" customFormat="1" ht="12.75" customHeight="1" x14ac:dyDescent="0.25">
      <c r="A36" s="105"/>
      <c r="B36" s="26"/>
      <c r="C36" s="754" t="s">
        <v>46</v>
      </c>
      <c r="D36" s="755"/>
      <c r="E36" s="755"/>
      <c r="F36" s="755"/>
      <c r="G36" s="755"/>
      <c r="H36" s="755"/>
      <c r="I36" s="755"/>
      <c r="J36" s="755"/>
      <c r="K36" s="755"/>
      <c r="L36" s="755"/>
      <c r="M36" s="755"/>
      <c r="N36" s="755"/>
      <c r="O36" s="756"/>
      <c r="P36" s="27"/>
      <c r="Q36" s="106"/>
    </row>
    <row r="37" spans="1:17" s="1" customFormat="1" ht="24.75" customHeight="1" x14ac:dyDescent="0.25">
      <c r="A37" s="105"/>
      <c r="B37" s="26"/>
      <c r="C37" s="754" t="s">
        <v>489</v>
      </c>
      <c r="D37" s="755"/>
      <c r="E37" s="755"/>
      <c r="F37" s="755"/>
      <c r="G37" s="755"/>
      <c r="H37" s="755"/>
      <c r="I37" s="755"/>
      <c r="J37" s="755"/>
      <c r="K37" s="755"/>
      <c r="L37" s="755"/>
      <c r="M37" s="755"/>
      <c r="N37" s="755"/>
      <c r="O37" s="756"/>
      <c r="P37" s="27"/>
      <c r="Q37" s="106"/>
    </row>
    <row r="38" spans="1:17" s="1" customFormat="1" ht="12.75" customHeight="1" x14ac:dyDescent="0.25">
      <c r="A38" s="105"/>
      <c r="B38" s="26"/>
      <c r="C38" s="757" t="s">
        <v>47</v>
      </c>
      <c r="D38" s="758"/>
      <c r="E38" s="758"/>
      <c r="F38" s="758"/>
      <c r="G38" s="758"/>
      <c r="H38" s="758"/>
      <c r="I38" s="758"/>
      <c r="J38" s="758"/>
      <c r="K38" s="758"/>
      <c r="L38" s="758"/>
      <c r="M38" s="758"/>
      <c r="N38" s="758"/>
      <c r="O38" s="759"/>
      <c r="P38" s="27"/>
      <c r="Q38" s="106"/>
    </row>
    <row r="39" spans="1:17" s="1" customFormat="1" ht="12.75" customHeight="1" x14ac:dyDescent="0.25">
      <c r="A39" s="105"/>
      <c r="B39" s="26"/>
      <c r="C39" s="757" t="s">
        <v>407</v>
      </c>
      <c r="D39" s="758"/>
      <c r="E39" s="758"/>
      <c r="F39" s="758"/>
      <c r="G39" s="758"/>
      <c r="H39" s="758"/>
      <c r="I39" s="758"/>
      <c r="J39" s="758"/>
      <c r="K39" s="758"/>
      <c r="L39" s="758"/>
      <c r="M39" s="758"/>
      <c r="N39" s="758"/>
      <c r="O39" s="759"/>
      <c r="P39" s="27"/>
      <c r="Q39" s="106"/>
    </row>
    <row r="40" spans="1:17" s="1" customFormat="1" ht="12.75" customHeight="1" x14ac:dyDescent="0.25">
      <c r="A40" s="105"/>
      <c r="B40" s="612"/>
      <c r="C40" s="763" t="s">
        <v>525</v>
      </c>
      <c r="D40" s="764"/>
      <c r="E40" s="764"/>
      <c r="F40" s="764"/>
      <c r="G40" s="764"/>
      <c r="H40" s="764"/>
      <c r="I40" s="764"/>
      <c r="J40" s="764"/>
      <c r="K40" s="764"/>
      <c r="L40" s="764"/>
      <c r="M40" s="764"/>
      <c r="N40" s="764"/>
      <c r="O40" s="765"/>
      <c r="P40" s="613"/>
      <c r="Q40" s="106"/>
    </row>
    <row r="41" spans="1:17" s="1" customFormat="1" ht="12.75" customHeight="1" x14ac:dyDescent="0.25">
      <c r="A41" s="105"/>
      <c r="B41" s="612"/>
      <c r="C41" s="760" t="s">
        <v>526</v>
      </c>
      <c r="D41" s="761"/>
      <c r="E41" s="761"/>
      <c r="F41" s="761"/>
      <c r="G41" s="761"/>
      <c r="H41" s="761"/>
      <c r="I41" s="761"/>
      <c r="J41" s="761"/>
      <c r="K41" s="761"/>
      <c r="L41" s="761"/>
      <c r="M41" s="761"/>
      <c r="N41" s="761"/>
      <c r="O41" s="762"/>
      <c r="P41" s="613"/>
      <c r="Q41" s="106"/>
    </row>
    <row r="42" spans="1:17" s="1" customFormat="1" ht="8.1" customHeight="1" x14ac:dyDescent="0.25">
      <c r="A42" s="105"/>
      <c r="B42" s="28"/>
      <c r="C42" s="74"/>
      <c r="D42" s="74"/>
      <c r="E42" s="74"/>
      <c r="F42" s="74"/>
      <c r="G42" s="74"/>
      <c r="H42" s="74"/>
      <c r="I42" s="74"/>
      <c r="J42" s="34"/>
      <c r="K42" s="34"/>
      <c r="L42" s="34"/>
      <c r="M42" s="48"/>
      <c r="N42" s="34"/>
      <c r="O42" s="34"/>
      <c r="P42" s="33"/>
      <c r="Q42" s="106"/>
    </row>
    <row r="43" spans="1:17" s="1" customFormat="1" ht="8.1" customHeight="1" x14ac:dyDescent="0.25">
      <c r="A43" s="105"/>
      <c r="B43" s="92"/>
      <c r="C43" s="92"/>
      <c r="D43" s="92"/>
      <c r="E43" s="92"/>
      <c r="F43" s="92"/>
      <c r="G43" s="92"/>
      <c r="H43" s="92"/>
      <c r="I43" s="92"/>
      <c r="J43" s="92"/>
      <c r="K43" s="92"/>
      <c r="L43" s="92"/>
      <c r="M43" s="95"/>
      <c r="N43" s="92"/>
      <c r="O43" s="92"/>
      <c r="P43" s="92"/>
      <c r="Q43" s="106"/>
    </row>
    <row r="44" spans="1:17" ht="20.100000000000001" customHeight="1" x14ac:dyDescent="0.25">
      <c r="A44" s="113"/>
      <c r="B44" s="744" t="str">
        <f>Summary!B65</f>
        <v>SUBMIT COMPLETED ORDER FORMS TO kellym@exposolutions.co.za OR FAX TO: 011 - 704 1734</v>
      </c>
      <c r="C44" s="744"/>
      <c r="D44" s="744"/>
      <c r="E44" s="744"/>
      <c r="F44" s="744"/>
      <c r="G44" s="744"/>
      <c r="H44" s="744"/>
      <c r="I44" s="744"/>
      <c r="J44" s="744"/>
      <c r="K44" s="744"/>
      <c r="L44" s="744"/>
      <c r="M44" s="744"/>
      <c r="N44" s="744"/>
      <c r="O44" s="744"/>
      <c r="P44" s="744"/>
      <c r="Q44" s="114"/>
    </row>
    <row r="45" spans="1:17" ht="8.1" customHeight="1" x14ac:dyDescent="0.25">
      <c r="A45" s="113"/>
      <c r="B45" s="94"/>
      <c r="C45" s="94"/>
      <c r="D45" s="94"/>
      <c r="E45" s="94"/>
      <c r="F45" s="94"/>
      <c r="G45" s="94"/>
      <c r="H45" s="94"/>
      <c r="I45" s="94"/>
      <c r="J45" s="94"/>
      <c r="K45" s="94"/>
      <c r="L45" s="94"/>
      <c r="M45" s="53"/>
      <c r="N45" s="94"/>
      <c r="O45" s="94"/>
      <c r="P45" s="94"/>
      <c r="Q45" s="114"/>
    </row>
    <row r="46" spans="1:17" ht="30" customHeight="1" x14ac:dyDescent="0.25">
      <c r="A46" s="113"/>
      <c r="B46" s="732" t="str">
        <f>'Fascia '!B38:P38</f>
        <v>DEADLINE FOR THIS FORM IS FRIDAY, 28 SEPTEMBER 2018. FORMS SUBMITTED AFTER THIS DATE INCUR A 20% LATE-ORDER SURCHARGE / PAYMENT IS DUE ON PRESENTATION OF INVOICE / PAYMENT IS REQUIRED IN FULL PRIOR TO DELIVERY OF ORDERED SERVICES</v>
      </c>
      <c r="C46" s="733"/>
      <c r="D46" s="733"/>
      <c r="E46" s="733"/>
      <c r="F46" s="733"/>
      <c r="G46" s="733"/>
      <c r="H46" s="733"/>
      <c r="I46" s="733"/>
      <c r="J46" s="733"/>
      <c r="K46" s="733"/>
      <c r="L46" s="733"/>
      <c r="M46" s="733"/>
      <c r="N46" s="733"/>
      <c r="O46" s="733"/>
      <c r="P46" s="734"/>
      <c r="Q46" s="114"/>
    </row>
    <row r="47" spans="1:17" ht="8.1" customHeight="1" x14ac:dyDescent="0.25">
      <c r="A47" s="113"/>
      <c r="B47" s="94"/>
      <c r="C47" s="63"/>
      <c r="D47" s="63"/>
      <c r="E47" s="63"/>
      <c r="F47" s="63"/>
      <c r="G47" s="63"/>
      <c r="H47" s="63"/>
      <c r="I47" s="63"/>
      <c r="J47" s="63"/>
      <c r="K47" s="63"/>
      <c r="L47" s="63"/>
      <c r="M47" s="64"/>
      <c r="N47" s="63"/>
      <c r="O47" s="63"/>
      <c r="P47" s="94"/>
      <c r="Q47" s="114"/>
    </row>
    <row r="48" spans="1:17" s="24" customFormat="1" ht="15" customHeight="1" x14ac:dyDescent="0.25">
      <c r="A48" s="113"/>
      <c r="B48" s="138" t="str">
        <f>Summary!B67</f>
        <v>SA Renal Congress   I   11-14 October 2018   I   Emperors Palace</v>
      </c>
      <c r="C48" s="124"/>
      <c r="D48" s="124"/>
      <c r="E48" s="124"/>
      <c r="F48" s="124"/>
      <c r="G48" s="124"/>
      <c r="H48" s="124"/>
      <c r="I48" s="124"/>
      <c r="J48" s="123"/>
      <c r="K48" s="123"/>
      <c r="L48" s="123"/>
      <c r="M48" s="122"/>
      <c r="N48" s="123"/>
      <c r="O48" s="690" t="s">
        <v>59</v>
      </c>
      <c r="P48" s="691"/>
      <c r="Q48" s="114"/>
    </row>
    <row r="49" spans="1:17" s="24" customFormat="1" ht="15" customHeight="1" x14ac:dyDescent="0.5">
      <c r="A49" s="113"/>
      <c r="B49" s="694" t="s">
        <v>113</v>
      </c>
      <c r="C49" s="695"/>
      <c r="D49" s="695"/>
      <c r="E49" s="695"/>
      <c r="F49" s="139"/>
      <c r="G49" s="139"/>
      <c r="H49" s="139"/>
      <c r="I49" s="139"/>
      <c r="J49" s="139"/>
      <c r="K49" s="139"/>
      <c r="L49" s="139"/>
      <c r="M49" s="125"/>
      <c r="N49" s="126"/>
      <c r="O49" s="692"/>
      <c r="P49" s="693"/>
      <c r="Q49" s="114"/>
    </row>
    <row r="50" spans="1:17" ht="5.0999999999999996" customHeight="1" x14ac:dyDescent="0.25">
      <c r="A50" s="136"/>
      <c r="B50" s="121"/>
      <c r="C50" s="121"/>
      <c r="D50" s="121"/>
      <c r="E50" s="121"/>
      <c r="F50" s="121"/>
      <c r="G50" s="121"/>
      <c r="H50" s="121"/>
      <c r="I50" s="121"/>
      <c r="J50" s="121"/>
      <c r="K50" s="121"/>
      <c r="L50" s="121"/>
      <c r="M50" s="120"/>
      <c r="N50" s="121"/>
      <c r="O50" s="121"/>
      <c r="P50" s="121"/>
      <c r="Q50" s="137"/>
    </row>
  </sheetData>
  <sheetProtection algorithmName="SHA-512" hashValue="vIdcIIWbpxx+oOG+X0hvoU4o/0gMGPwFQc6vFefdH09mFInvm9NcDMJ9CpsStFLRV0doUUEw4EnemjUpHDRC2Q==" saltValue="s6CeA3tjbuFv9qvEc9kGtg==" spinCount="100000" sheet="1" objects="1" scenarios="1"/>
  <protectedRanges>
    <protectedRange sqref="H2:P2" name="Range1"/>
    <protectedRange sqref="O3:O6" name="Show Logo_3"/>
  </protectedRanges>
  <mergeCells count="32">
    <mergeCell ref="F18:I18"/>
    <mergeCell ref="F19:I19"/>
    <mergeCell ref="F20:I20"/>
    <mergeCell ref="F21:I21"/>
    <mergeCell ref="K10:O10"/>
    <mergeCell ref="E14:O14"/>
    <mergeCell ref="C16:O16"/>
    <mergeCell ref="K35:M35"/>
    <mergeCell ref="F22:I22"/>
    <mergeCell ref="F23:I23"/>
    <mergeCell ref="F24:I24"/>
    <mergeCell ref="F25:I25"/>
    <mergeCell ref="F26:I26"/>
    <mergeCell ref="F27:I27"/>
    <mergeCell ref="F28:I28"/>
    <mergeCell ref="F29:I29"/>
    <mergeCell ref="O48:P49"/>
    <mergeCell ref="B49:E49"/>
    <mergeCell ref="C37:O37"/>
    <mergeCell ref="C36:O36"/>
    <mergeCell ref="B44:P44"/>
    <mergeCell ref="C38:O38"/>
    <mergeCell ref="C39:O39"/>
    <mergeCell ref="B46:P46"/>
    <mergeCell ref="C41:O41"/>
    <mergeCell ref="C40:O40"/>
    <mergeCell ref="B4:F4"/>
    <mergeCell ref="B5:F5"/>
    <mergeCell ref="B6:F6"/>
    <mergeCell ref="H2:P6"/>
    <mergeCell ref="B2:F2"/>
    <mergeCell ref="B3:F3"/>
  </mergeCells>
  <printOptions horizontalCentered="1"/>
  <pageMargins left="0.23622047244094491" right="0.23622047244094491" top="0.23622047244094491" bottom="0.23622047244094491" header="0.31496062992125984" footer="0.31496062992125984"/>
  <pageSetup paperSize="9" scale="67"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rgb="FF0070C0"/>
    <pageSetUpPr fitToPage="1"/>
  </sheetPr>
  <dimension ref="A1:S76"/>
  <sheetViews>
    <sheetView view="pageBreakPreview" zoomScaleNormal="100" zoomScaleSheetLayoutView="100" workbookViewId="0">
      <selection activeCell="I24" sqref="I24"/>
    </sheetView>
  </sheetViews>
  <sheetFormatPr defaultRowHeight="12.75" x14ac:dyDescent="0.25"/>
  <cols>
    <col min="1" max="1" width="1.7109375" style="1" customWidth="1"/>
    <col min="2" max="2" width="0.85546875" style="1" customWidth="1"/>
    <col min="3" max="3" width="21.140625" style="1" customWidth="1"/>
    <col min="4" max="4" width="1.7109375" style="1" customWidth="1"/>
    <col min="5" max="5" width="45.42578125" style="1" customWidth="1"/>
    <col min="6" max="6" width="1.28515625" style="1" customWidth="1"/>
    <col min="7" max="7" width="1.140625" style="1" customWidth="1"/>
    <col min="8" max="8" width="1.7109375" style="1" customWidth="1"/>
    <col min="9" max="9" width="27.7109375" style="1" customWidth="1"/>
    <col min="10" max="10" width="1.7109375" style="1" customWidth="1"/>
    <col min="11" max="11" width="4.140625" style="11" bestFit="1" customWidth="1"/>
    <col min="12" max="12" width="1.7109375" style="11" customWidth="1"/>
    <col min="13" max="13" width="10" style="12" bestFit="1" customWidth="1"/>
    <col min="14" max="14" width="1.7109375" style="13" customWidth="1"/>
    <col min="15" max="15" width="11.42578125" style="12" customWidth="1"/>
    <col min="16" max="16" width="0.85546875" style="1" customWidth="1"/>
    <col min="17" max="17" width="1.7109375" style="1" customWidth="1"/>
    <col min="18" max="16384" width="9.140625" style="1"/>
  </cols>
  <sheetData>
    <row r="1" spans="1:17" ht="8.1" customHeight="1" x14ac:dyDescent="0.25">
      <c r="A1" s="144"/>
      <c r="B1" s="145"/>
      <c r="C1" s="145"/>
      <c r="D1" s="145"/>
      <c r="E1" s="145"/>
      <c r="F1" s="145"/>
      <c r="G1" s="145"/>
      <c r="H1" s="146"/>
      <c r="I1" s="146"/>
      <c r="J1" s="146"/>
      <c r="K1" s="146"/>
      <c r="L1" s="146"/>
      <c r="M1" s="146"/>
      <c r="N1" s="146"/>
      <c r="O1" s="146"/>
      <c r="P1" s="146"/>
      <c r="Q1" s="147"/>
    </row>
    <row r="2" spans="1:17" ht="39.950000000000003" customHeight="1" x14ac:dyDescent="0.25">
      <c r="A2" s="105"/>
      <c r="B2" s="660"/>
      <c r="C2" s="661"/>
      <c r="D2" s="661"/>
      <c r="E2" s="661"/>
      <c r="F2" s="662"/>
      <c r="G2" s="92"/>
      <c r="H2" s="666"/>
      <c r="I2" s="667"/>
      <c r="J2" s="667"/>
      <c r="K2" s="667"/>
      <c r="L2" s="667"/>
      <c r="M2" s="667"/>
      <c r="N2" s="667"/>
      <c r="O2" s="667"/>
      <c r="P2" s="668"/>
      <c r="Q2" s="106"/>
    </row>
    <row r="3" spans="1:17" s="100" customFormat="1" ht="15" customHeight="1" x14ac:dyDescent="0.25">
      <c r="A3" s="105"/>
      <c r="B3" s="677" t="s">
        <v>190</v>
      </c>
      <c r="C3" s="678"/>
      <c r="D3" s="678"/>
      <c r="E3" s="678"/>
      <c r="F3" s="679"/>
      <c r="G3" s="92"/>
      <c r="H3" s="669"/>
      <c r="I3" s="670"/>
      <c r="J3" s="670"/>
      <c r="K3" s="670"/>
      <c r="L3" s="670"/>
      <c r="M3" s="670"/>
      <c r="N3" s="670"/>
      <c r="O3" s="670"/>
      <c r="P3" s="671"/>
      <c r="Q3" s="106"/>
    </row>
    <row r="4" spans="1:17" s="100" customFormat="1" ht="15" customHeight="1" x14ac:dyDescent="0.25">
      <c r="A4" s="105"/>
      <c r="B4" s="677" t="s">
        <v>115</v>
      </c>
      <c r="C4" s="678"/>
      <c r="D4" s="678"/>
      <c r="E4" s="678"/>
      <c r="F4" s="679"/>
      <c r="G4" s="92"/>
      <c r="H4" s="669"/>
      <c r="I4" s="670"/>
      <c r="J4" s="670"/>
      <c r="K4" s="670"/>
      <c r="L4" s="670"/>
      <c r="M4" s="670"/>
      <c r="N4" s="670"/>
      <c r="O4" s="670"/>
      <c r="P4" s="671"/>
      <c r="Q4" s="106"/>
    </row>
    <row r="5" spans="1:17" s="100" customFormat="1" ht="15" customHeight="1" x14ac:dyDescent="0.25">
      <c r="A5" s="105"/>
      <c r="B5" s="807" t="s">
        <v>160</v>
      </c>
      <c r="C5" s="808"/>
      <c r="D5" s="808"/>
      <c r="E5" s="808"/>
      <c r="F5" s="809"/>
      <c r="G5" s="92"/>
      <c r="H5" s="669"/>
      <c r="I5" s="670"/>
      <c r="J5" s="670"/>
      <c r="K5" s="670"/>
      <c r="L5" s="670"/>
      <c r="M5" s="670"/>
      <c r="N5" s="670"/>
      <c r="O5" s="670"/>
      <c r="P5" s="671"/>
      <c r="Q5" s="106"/>
    </row>
    <row r="6" spans="1:17" s="100" customFormat="1" ht="15" customHeight="1" x14ac:dyDescent="0.25">
      <c r="A6" s="105"/>
      <c r="B6" s="680" t="s">
        <v>114</v>
      </c>
      <c r="C6" s="681"/>
      <c r="D6" s="681"/>
      <c r="E6" s="681"/>
      <c r="F6" s="682"/>
      <c r="G6" s="140"/>
      <c r="H6" s="672"/>
      <c r="I6" s="673"/>
      <c r="J6" s="673"/>
      <c r="K6" s="673"/>
      <c r="L6" s="673"/>
      <c r="M6" s="673"/>
      <c r="N6" s="673"/>
      <c r="O6" s="673"/>
      <c r="P6" s="674"/>
      <c r="Q6" s="106"/>
    </row>
    <row r="7" spans="1:17" s="6" customFormat="1" ht="8.1" customHeight="1" x14ac:dyDescent="0.25">
      <c r="A7" s="113"/>
      <c r="B7" s="94"/>
      <c r="C7" s="94"/>
      <c r="D7" s="94"/>
      <c r="E7" s="94"/>
      <c r="F7" s="94"/>
      <c r="G7" s="94"/>
      <c r="H7" s="94"/>
      <c r="I7" s="94"/>
      <c r="J7" s="94"/>
      <c r="K7" s="75"/>
      <c r="L7" s="75"/>
      <c r="M7" s="76"/>
      <c r="N7" s="77"/>
      <c r="O7" s="76"/>
      <c r="P7" s="94"/>
      <c r="Q7" s="114"/>
    </row>
    <row r="8" spans="1:17" s="6" customFormat="1" ht="7.5" customHeight="1" x14ac:dyDescent="0.25">
      <c r="A8" s="113"/>
      <c r="B8" s="94"/>
      <c r="C8" s="94"/>
      <c r="D8" s="94"/>
      <c r="E8" s="94"/>
      <c r="F8" s="94"/>
      <c r="G8" s="94"/>
      <c r="H8" s="94"/>
      <c r="I8" s="94"/>
      <c r="J8" s="94"/>
      <c r="K8" s="75"/>
      <c r="L8" s="75"/>
      <c r="M8" s="76"/>
      <c r="N8" s="77"/>
      <c r="O8" s="76"/>
      <c r="P8" s="94"/>
      <c r="Q8" s="114"/>
    </row>
    <row r="9" spans="1:17" s="24" customFormat="1" ht="3.95" customHeight="1" x14ac:dyDescent="0.25">
      <c r="A9" s="394"/>
      <c r="B9" s="394"/>
      <c r="C9" s="394"/>
      <c r="D9" s="394"/>
      <c r="E9" s="394"/>
      <c r="F9" s="394"/>
      <c r="G9" s="394"/>
      <c r="H9" s="405"/>
      <c r="I9" s="405"/>
      <c r="J9" s="405"/>
      <c r="K9" s="405"/>
      <c r="L9" s="405"/>
      <c r="M9" s="406"/>
      <c r="N9" s="405"/>
      <c r="O9" s="405"/>
      <c r="P9" s="405"/>
      <c r="Q9" s="395"/>
    </row>
    <row r="10" spans="1:17" ht="15" customHeight="1" x14ac:dyDescent="0.25">
      <c r="A10" s="374"/>
      <c r="B10" s="374"/>
      <c r="C10" s="399" t="s">
        <v>401</v>
      </c>
      <c r="D10" s="374"/>
      <c r="E10" s="56">
        <f>Summary!L13</f>
        <v>0</v>
      </c>
      <c r="F10" s="374"/>
      <c r="G10" s="374"/>
      <c r="H10" s="397"/>
      <c r="I10" s="399" t="s">
        <v>402</v>
      </c>
      <c r="J10" s="374"/>
      <c r="K10" s="735">
        <f>Summary!L16</f>
        <v>0</v>
      </c>
      <c r="L10" s="736"/>
      <c r="M10" s="736"/>
      <c r="N10" s="736"/>
      <c r="O10" s="737"/>
      <c r="P10" s="397"/>
      <c r="Q10" s="106"/>
    </row>
    <row r="11" spans="1:17" s="250" customFormat="1" ht="9.75" customHeight="1" x14ac:dyDescent="0.25">
      <c r="A11" s="397"/>
      <c r="B11" s="397"/>
      <c r="C11" s="397"/>
      <c r="D11" s="397"/>
      <c r="E11" s="408"/>
      <c r="F11" s="397"/>
      <c r="G11" s="397"/>
      <c r="H11" s="397"/>
      <c r="I11" s="397"/>
      <c r="J11" s="397"/>
      <c r="K11" s="397"/>
      <c r="L11" s="397"/>
      <c r="M11" s="407"/>
      <c r="N11" s="397"/>
      <c r="O11" s="397"/>
      <c r="P11" s="397"/>
      <c r="Q11" s="397"/>
    </row>
    <row r="12" spans="1:17" ht="8.1" customHeight="1" x14ac:dyDescent="0.25">
      <c r="A12" s="105"/>
      <c r="B12" s="29"/>
      <c r="C12" s="35"/>
      <c r="D12" s="35"/>
      <c r="E12" s="35"/>
      <c r="F12" s="35"/>
      <c r="G12" s="35"/>
      <c r="H12" s="35"/>
      <c r="I12" s="35"/>
      <c r="J12" s="35"/>
      <c r="K12" s="81"/>
      <c r="L12" s="81"/>
      <c r="M12" s="82"/>
      <c r="N12" s="83"/>
      <c r="O12" s="82"/>
      <c r="P12" s="36"/>
      <c r="Q12" s="106"/>
    </row>
    <row r="13" spans="1:17" s="8" customFormat="1" ht="20.100000000000001" customHeight="1" x14ac:dyDescent="0.25">
      <c r="A13" s="132"/>
      <c r="B13" s="50"/>
      <c r="C13" s="451" t="s">
        <v>17</v>
      </c>
      <c r="D13" s="51"/>
      <c r="E13" s="776" t="s">
        <v>422</v>
      </c>
      <c r="F13" s="777"/>
      <c r="G13" s="777"/>
      <c r="H13" s="777"/>
      <c r="I13" s="777"/>
      <c r="J13" s="777"/>
      <c r="K13" s="777"/>
      <c r="L13" s="777"/>
      <c r="M13" s="777"/>
      <c r="N13" s="777"/>
      <c r="O13" s="778"/>
      <c r="P13" s="52"/>
      <c r="Q13" s="133"/>
    </row>
    <row r="14" spans="1:17" s="10" customFormat="1" ht="3.95" customHeight="1" x14ac:dyDescent="0.25">
      <c r="A14" s="142"/>
      <c r="B14" s="65"/>
      <c r="C14" s="66"/>
      <c r="D14" s="67"/>
      <c r="E14" s="68"/>
      <c r="F14" s="68"/>
      <c r="G14" s="68"/>
      <c r="H14" s="68"/>
      <c r="I14" s="68"/>
      <c r="J14" s="69"/>
      <c r="K14" s="68"/>
      <c r="L14" s="69"/>
      <c r="M14" s="70"/>
      <c r="N14" s="69"/>
      <c r="O14" s="68"/>
      <c r="P14" s="71"/>
      <c r="Q14" s="143"/>
    </row>
    <row r="15" spans="1:17" s="10" customFormat="1" ht="26.25" customHeight="1" x14ac:dyDescent="0.25">
      <c r="A15" s="142"/>
      <c r="B15" s="65"/>
      <c r="C15" s="779" t="s">
        <v>83</v>
      </c>
      <c r="D15" s="780"/>
      <c r="E15" s="780"/>
      <c r="F15" s="780"/>
      <c r="G15" s="780"/>
      <c r="H15" s="780"/>
      <c r="I15" s="780"/>
      <c r="J15" s="780"/>
      <c r="K15" s="780"/>
      <c r="L15" s="780"/>
      <c r="M15" s="780"/>
      <c r="N15" s="780"/>
      <c r="O15" s="781"/>
      <c r="P15" s="71"/>
      <c r="Q15" s="143"/>
    </row>
    <row r="16" spans="1:17" s="10" customFormat="1" ht="6" customHeight="1" x14ac:dyDescent="0.25">
      <c r="A16" s="142"/>
      <c r="B16" s="65"/>
      <c r="C16" s="66"/>
      <c r="D16" s="72"/>
      <c r="E16" s="68"/>
      <c r="F16" s="68"/>
      <c r="G16" s="68"/>
      <c r="H16" s="73"/>
      <c r="I16" s="68"/>
      <c r="J16" s="73"/>
      <c r="K16" s="68"/>
      <c r="L16" s="73"/>
      <c r="M16" s="70"/>
      <c r="N16" s="73"/>
      <c r="O16" s="68"/>
      <c r="P16" s="71"/>
      <c r="Q16" s="143"/>
    </row>
    <row r="17" spans="1:17" s="9" customFormat="1" ht="15" customHeight="1" x14ac:dyDescent="0.25">
      <c r="A17" s="134"/>
      <c r="B17" s="57"/>
      <c r="C17" s="59" t="s">
        <v>19</v>
      </c>
      <c r="D17" s="60"/>
      <c r="E17" s="795" t="s">
        <v>20</v>
      </c>
      <c r="F17" s="796"/>
      <c r="G17" s="797"/>
      <c r="H17" s="462"/>
      <c r="I17" s="387" t="s">
        <v>465</v>
      </c>
      <c r="J17" s="60"/>
      <c r="K17" s="59" t="s">
        <v>21</v>
      </c>
      <c r="L17" s="61"/>
      <c r="M17" s="84" t="s">
        <v>22</v>
      </c>
      <c r="N17" s="21"/>
      <c r="O17" s="84" t="s">
        <v>23</v>
      </c>
      <c r="P17" s="58"/>
      <c r="Q17" s="135"/>
    </row>
    <row r="18" spans="1:17" s="9" customFormat="1" ht="15" customHeight="1" x14ac:dyDescent="0.25">
      <c r="A18" s="134"/>
      <c r="B18" s="57"/>
      <c r="C18" s="798" t="s">
        <v>429</v>
      </c>
      <c r="D18" s="799"/>
      <c r="E18" s="798"/>
      <c r="F18" s="798"/>
      <c r="G18" s="798"/>
      <c r="H18" s="799"/>
      <c r="I18" s="798"/>
      <c r="J18" s="799"/>
      <c r="K18" s="798"/>
      <c r="L18" s="799"/>
      <c r="M18" s="798"/>
      <c r="N18" s="799"/>
      <c r="O18" s="798"/>
      <c r="P18" s="58"/>
      <c r="Q18" s="135"/>
    </row>
    <row r="19" spans="1:17" s="4" customFormat="1" ht="15" customHeight="1" x14ac:dyDescent="0.25">
      <c r="A19" s="111"/>
      <c r="B19" s="32"/>
      <c r="C19" s="586" t="s">
        <v>63</v>
      </c>
      <c r="D19" s="459"/>
      <c r="E19" s="804" t="s">
        <v>423</v>
      </c>
      <c r="F19" s="805"/>
      <c r="G19" s="806"/>
      <c r="H19" s="459"/>
      <c r="I19" s="373" t="s">
        <v>118</v>
      </c>
      <c r="J19" s="459"/>
      <c r="K19" s="296"/>
      <c r="L19" s="460"/>
      <c r="M19" s="306">
        <v>1850</v>
      </c>
      <c r="N19" s="461"/>
      <c r="O19" s="306">
        <f t="shared" ref="O19:O46" si="0">K19*M19</f>
        <v>0</v>
      </c>
      <c r="P19" s="44"/>
      <c r="Q19" s="112"/>
    </row>
    <row r="20" spans="1:17" s="4" customFormat="1" ht="30.75" customHeight="1" x14ac:dyDescent="0.25">
      <c r="A20" s="111"/>
      <c r="B20" s="32"/>
      <c r="C20" s="41" t="s">
        <v>506</v>
      </c>
      <c r="D20" s="42"/>
      <c r="E20" s="783" t="s">
        <v>424</v>
      </c>
      <c r="F20" s="784"/>
      <c r="G20" s="785"/>
      <c r="H20" s="42"/>
      <c r="I20" s="297" t="s">
        <v>466</v>
      </c>
      <c r="J20" s="42"/>
      <c r="K20" s="25"/>
      <c r="L20" s="85"/>
      <c r="M20" s="22">
        <v>3550</v>
      </c>
      <c r="N20" s="23"/>
      <c r="O20" s="22">
        <f>K20*M20</f>
        <v>0</v>
      </c>
      <c r="P20" s="44"/>
      <c r="Q20" s="112"/>
    </row>
    <row r="21" spans="1:17" s="4" customFormat="1" ht="15" customHeight="1" x14ac:dyDescent="0.25">
      <c r="A21" s="111"/>
      <c r="B21" s="32"/>
      <c r="C21" s="41" t="s">
        <v>64</v>
      </c>
      <c r="D21" s="42"/>
      <c r="E21" s="749" t="s">
        <v>494</v>
      </c>
      <c r="F21" s="750"/>
      <c r="G21" s="751"/>
      <c r="H21" s="42"/>
      <c r="I21" s="176" t="s">
        <v>119</v>
      </c>
      <c r="J21" s="42"/>
      <c r="K21" s="25"/>
      <c r="L21" s="85"/>
      <c r="M21" s="22">
        <v>1300</v>
      </c>
      <c r="N21" s="23"/>
      <c r="O21" s="22">
        <f t="shared" si="0"/>
        <v>0</v>
      </c>
      <c r="P21" s="44"/>
      <c r="Q21" s="112"/>
    </row>
    <row r="22" spans="1:17" s="4" customFormat="1" ht="15" customHeight="1" x14ac:dyDescent="0.25">
      <c r="A22" s="111"/>
      <c r="B22" s="32"/>
      <c r="C22" s="41" t="s">
        <v>505</v>
      </c>
      <c r="D22" s="42"/>
      <c r="E22" s="783" t="s">
        <v>425</v>
      </c>
      <c r="F22" s="784"/>
      <c r="G22" s="785"/>
      <c r="H22" s="42"/>
      <c r="I22" s="396" t="s">
        <v>467</v>
      </c>
      <c r="J22" s="42"/>
      <c r="K22" s="25"/>
      <c r="L22" s="85"/>
      <c r="M22" s="22">
        <v>2300</v>
      </c>
      <c r="N22" s="23"/>
      <c r="O22" s="22">
        <f>K22*M22</f>
        <v>0</v>
      </c>
      <c r="P22" s="44"/>
      <c r="Q22" s="112"/>
    </row>
    <row r="23" spans="1:17" s="4" customFormat="1" ht="15" customHeight="1" x14ac:dyDescent="0.25">
      <c r="A23" s="111"/>
      <c r="B23" s="32"/>
      <c r="C23" s="41" t="s">
        <v>65</v>
      </c>
      <c r="D23" s="42"/>
      <c r="E23" s="749" t="s">
        <v>522</v>
      </c>
      <c r="F23" s="750"/>
      <c r="G23" s="751"/>
      <c r="H23" s="42"/>
      <c r="I23" s="176" t="s">
        <v>124</v>
      </c>
      <c r="J23" s="42"/>
      <c r="K23" s="25"/>
      <c r="L23" s="85"/>
      <c r="M23" s="22">
        <v>690</v>
      </c>
      <c r="N23" s="23"/>
      <c r="O23" s="22">
        <f t="shared" si="0"/>
        <v>0</v>
      </c>
      <c r="P23" s="44"/>
      <c r="Q23" s="112"/>
    </row>
    <row r="24" spans="1:17" s="4" customFormat="1" ht="15" customHeight="1" x14ac:dyDescent="0.25">
      <c r="A24" s="111"/>
      <c r="B24" s="32"/>
      <c r="C24" s="41" t="s">
        <v>504</v>
      </c>
      <c r="D24" s="42"/>
      <c r="E24" s="749" t="s">
        <v>523</v>
      </c>
      <c r="F24" s="750"/>
      <c r="G24" s="751"/>
      <c r="H24" s="42"/>
      <c r="I24" s="396" t="s">
        <v>468</v>
      </c>
      <c r="J24" s="42"/>
      <c r="K24" s="25"/>
      <c r="L24" s="85"/>
      <c r="M24" s="22">
        <v>1390</v>
      </c>
      <c r="N24" s="23"/>
      <c r="O24" s="22">
        <f>K24*M24</f>
        <v>0</v>
      </c>
      <c r="P24" s="44"/>
      <c r="Q24" s="112"/>
    </row>
    <row r="25" spans="1:17" s="4" customFormat="1" ht="15" customHeight="1" x14ac:dyDescent="0.25">
      <c r="A25" s="111"/>
      <c r="B25" s="32"/>
      <c r="C25" s="41" t="s">
        <v>363</v>
      </c>
      <c r="D25" s="42"/>
      <c r="E25" s="749" t="s">
        <v>495</v>
      </c>
      <c r="F25" s="750"/>
      <c r="G25" s="751"/>
      <c r="H25" s="42"/>
      <c r="I25" s="333" t="s">
        <v>124</v>
      </c>
      <c r="J25" s="42"/>
      <c r="K25" s="25"/>
      <c r="L25" s="85"/>
      <c r="M25" s="22">
        <v>1200</v>
      </c>
      <c r="N25" s="23"/>
      <c r="O25" s="22">
        <f t="shared" ref="O25" si="1">K25*M25</f>
        <v>0</v>
      </c>
      <c r="P25" s="44"/>
      <c r="Q25" s="112"/>
    </row>
    <row r="26" spans="1:17" s="4" customFormat="1" ht="15" customHeight="1" x14ac:dyDescent="0.25">
      <c r="A26" s="111"/>
      <c r="B26" s="32"/>
      <c r="C26" s="41" t="s">
        <v>503</v>
      </c>
      <c r="D26" s="42"/>
      <c r="E26" s="749" t="s">
        <v>426</v>
      </c>
      <c r="F26" s="750"/>
      <c r="G26" s="751"/>
      <c r="H26" s="42"/>
      <c r="I26" s="562" t="s">
        <v>364</v>
      </c>
      <c r="J26" s="42"/>
      <c r="K26" s="25"/>
      <c r="L26" s="85"/>
      <c r="M26" s="22">
        <v>2030</v>
      </c>
      <c r="N26" s="23"/>
      <c r="O26" s="22">
        <f>K26*M26</f>
        <v>0</v>
      </c>
      <c r="P26" s="44"/>
      <c r="Q26" s="112"/>
    </row>
    <row r="27" spans="1:17" s="4" customFormat="1" ht="15" customHeight="1" x14ac:dyDescent="0.25">
      <c r="A27" s="111"/>
      <c r="B27" s="32"/>
      <c r="C27" s="41" t="s">
        <v>66</v>
      </c>
      <c r="D27" s="42"/>
      <c r="E27" s="749" t="s">
        <v>73</v>
      </c>
      <c r="F27" s="750"/>
      <c r="G27" s="751"/>
      <c r="H27" s="42"/>
      <c r="I27" s="176" t="s">
        <v>81</v>
      </c>
      <c r="J27" s="42"/>
      <c r="K27" s="25"/>
      <c r="L27" s="85"/>
      <c r="M27" s="22">
        <v>950</v>
      </c>
      <c r="N27" s="23"/>
      <c r="O27" s="22">
        <f t="shared" si="0"/>
        <v>0</v>
      </c>
      <c r="P27" s="44"/>
      <c r="Q27" s="112"/>
    </row>
    <row r="28" spans="1:17" s="4" customFormat="1" ht="15" customHeight="1" x14ac:dyDescent="0.25">
      <c r="A28" s="111"/>
      <c r="B28" s="32"/>
      <c r="C28" s="41" t="s">
        <v>67</v>
      </c>
      <c r="D28" s="42"/>
      <c r="E28" s="749" t="s">
        <v>496</v>
      </c>
      <c r="F28" s="750"/>
      <c r="G28" s="751"/>
      <c r="H28" s="42"/>
      <c r="I28" s="176" t="s">
        <v>124</v>
      </c>
      <c r="J28" s="42"/>
      <c r="K28" s="25"/>
      <c r="L28" s="85"/>
      <c r="M28" s="22">
        <v>890</v>
      </c>
      <c r="N28" s="23"/>
      <c r="O28" s="22">
        <f t="shared" si="0"/>
        <v>0</v>
      </c>
      <c r="P28" s="44"/>
      <c r="Q28" s="112"/>
    </row>
    <row r="29" spans="1:17" s="4" customFormat="1" ht="15" customHeight="1" x14ac:dyDescent="0.25">
      <c r="A29" s="111"/>
      <c r="B29" s="32"/>
      <c r="C29" s="41" t="s">
        <v>502</v>
      </c>
      <c r="D29" s="42"/>
      <c r="E29" s="749" t="s">
        <v>428</v>
      </c>
      <c r="F29" s="750"/>
      <c r="G29" s="751"/>
      <c r="H29" s="42"/>
      <c r="I29" s="396" t="s">
        <v>468</v>
      </c>
      <c r="J29" s="42"/>
      <c r="K29" s="25"/>
      <c r="L29" s="85"/>
      <c r="M29" s="22">
        <v>1590</v>
      </c>
      <c r="N29" s="23"/>
      <c r="O29" s="22">
        <f>K29*M29</f>
        <v>0</v>
      </c>
      <c r="P29" s="44"/>
      <c r="Q29" s="112"/>
    </row>
    <row r="30" spans="1:17" s="4" customFormat="1" ht="15" customHeight="1" x14ac:dyDescent="0.25">
      <c r="A30" s="111"/>
      <c r="B30" s="32"/>
      <c r="C30" s="41" t="s">
        <v>49</v>
      </c>
      <c r="D30" s="42"/>
      <c r="E30" s="749" t="s">
        <v>104</v>
      </c>
      <c r="F30" s="750"/>
      <c r="G30" s="751"/>
      <c r="H30" s="42"/>
      <c r="I30" s="396" t="s">
        <v>516</v>
      </c>
      <c r="J30" s="42"/>
      <c r="K30" s="25"/>
      <c r="L30" s="85"/>
      <c r="M30" s="22">
        <v>790</v>
      </c>
      <c r="N30" s="23"/>
      <c r="O30" s="22">
        <f>K30*M30</f>
        <v>0</v>
      </c>
      <c r="P30" s="44"/>
      <c r="Q30" s="112"/>
    </row>
    <row r="31" spans="1:17" s="9" customFormat="1" ht="15" customHeight="1" x14ac:dyDescent="0.25">
      <c r="A31" s="463"/>
      <c r="B31" s="382"/>
      <c r="C31" s="798" t="s">
        <v>430</v>
      </c>
      <c r="D31" s="799"/>
      <c r="E31" s="798"/>
      <c r="F31" s="798"/>
      <c r="G31" s="798"/>
      <c r="H31" s="799"/>
      <c r="I31" s="798"/>
      <c r="J31" s="799"/>
      <c r="K31" s="798"/>
      <c r="L31" s="799"/>
      <c r="M31" s="798"/>
      <c r="N31" s="799"/>
      <c r="O31" s="798"/>
      <c r="P31" s="58"/>
      <c r="Q31" s="135"/>
    </row>
    <row r="32" spans="1:17" ht="15" customHeight="1" x14ac:dyDescent="0.25">
      <c r="A32" s="464"/>
      <c r="B32" s="231"/>
      <c r="C32" s="41" t="s">
        <v>151</v>
      </c>
      <c r="D32" s="459"/>
      <c r="E32" s="749" t="s">
        <v>365</v>
      </c>
      <c r="F32" s="750"/>
      <c r="G32" s="751"/>
      <c r="H32" s="459"/>
      <c r="I32" s="233" t="s">
        <v>152</v>
      </c>
      <c r="J32" s="459"/>
      <c r="K32" s="25"/>
      <c r="L32" s="460"/>
      <c r="M32" s="436">
        <v>1800</v>
      </c>
      <c r="N32" s="461"/>
      <c r="O32" s="22">
        <f>K32*M32</f>
        <v>0</v>
      </c>
      <c r="P32" s="464"/>
      <c r="Q32" s="106"/>
    </row>
    <row r="33" spans="1:18" s="4" customFormat="1" ht="15" customHeight="1" x14ac:dyDescent="0.25">
      <c r="A33" s="111"/>
      <c r="B33" s="32"/>
      <c r="C33" s="41" t="s">
        <v>106</v>
      </c>
      <c r="D33" s="42"/>
      <c r="E33" s="749" t="s">
        <v>497</v>
      </c>
      <c r="F33" s="750"/>
      <c r="G33" s="751"/>
      <c r="H33" s="42"/>
      <c r="I33" s="176" t="s">
        <v>82</v>
      </c>
      <c r="J33" s="42"/>
      <c r="K33" s="25"/>
      <c r="L33" s="85"/>
      <c r="M33" s="22">
        <v>240</v>
      </c>
      <c r="N33" s="23"/>
      <c r="O33" s="22">
        <f>K33*M33</f>
        <v>0</v>
      </c>
      <c r="P33" s="44"/>
      <c r="Q33" s="112"/>
    </row>
    <row r="34" spans="1:18" s="4" customFormat="1" ht="15" customHeight="1" x14ac:dyDescent="0.25">
      <c r="A34" s="111"/>
      <c r="B34" s="32"/>
      <c r="C34" s="41" t="s">
        <v>107</v>
      </c>
      <c r="D34" s="42"/>
      <c r="E34" s="749" t="s">
        <v>79</v>
      </c>
      <c r="F34" s="750"/>
      <c r="G34" s="751"/>
      <c r="H34" s="42"/>
      <c r="I34" s="176" t="s">
        <v>154</v>
      </c>
      <c r="J34" s="42"/>
      <c r="K34" s="25"/>
      <c r="L34" s="85"/>
      <c r="M34" s="22">
        <v>350</v>
      </c>
      <c r="N34" s="23"/>
      <c r="O34" s="22">
        <f>K34*M34</f>
        <v>0</v>
      </c>
      <c r="P34" s="44"/>
      <c r="Q34" s="112"/>
    </row>
    <row r="35" spans="1:18" s="4" customFormat="1" ht="15" customHeight="1" x14ac:dyDescent="0.25">
      <c r="A35" s="111"/>
      <c r="B35" s="32"/>
      <c r="C35" s="41" t="s">
        <v>108</v>
      </c>
      <c r="D35" s="42"/>
      <c r="E35" s="749" t="s">
        <v>80</v>
      </c>
      <c r="F35" s="750"/>
      <c r="G35" s="751"/>
      <c r="H35" s="397"/>
      <c r="I35" s="396" t="s">
        <v>154</v>
      </c>
      <c r="J35" s="397"/>
      <c r="K35" s="25"/>
      <c r="L35" s="85"/>
      <c r="M35" s="22">
        <v>350</v>
      </c>
      <c r="N35" s="23"/>
      <c r="O35" s="22">
        <f>K35*M35</f>
        <v>0</v>
      </c>
      <c r="P35" s="44"/>
      <c r="Q35" s="112"/>
    </row>
    <row r="36" spans="1:18" s="4" customFormat="1" ht="15" customHeight="1" x14ac:dyDescent="0.25">
      <c r="A36" s="111"/>
      <c r="B36" s="32"/>
      <c r="C36" s="41" t="s">
        <v>68</v>
      </c>
      <c r="D36" s="42"/>
      <c r="E36" s="749" t="s">
        <v>74</v>
      </c>
      <c r="F36" s="750"/>
      <c r="G36" s="751"/>
      <c r="H36" s="42"/>
      <c r="I36" s="176" t="s">
        <v>82</v>
      </c>
      <c r="J36" s="42"/>
      <c r="K36" s="25"/>
      <c r="L36" s="85"/>
      <c r="M36" s="22">
        <v>200</v>
      </c>
      <c r="N36" s="23"/>
      <c r="O36" s="22">
        <f t="shared" si="0"/>
        <v>0</v>
      </c>
      <c r="P36" s="44"/>
      <c r="Q36" s="112"/>
    </row>
    <row r="37" spans="1:18" s="4" customFormat="1" ht="15" customHeight="1" x14ac:dyDescent="0.25">
      <c r="A37" s="111"/>
      <c r="B37" s="32"/>
      <c r="C37" s="41" t="s">
        <v>177</v>
      </c>
      <c r="D37" s="42"/>
      <c r="E37" s="800" t="s">
        <v>176</v>
      </c>
      <c r="F37" s="801"/>
      <c r="G37" s="802"/>
      <c r="H37" s="42"/>
      <c r="I37" s="245"/>
      <c r="J37" s="42"/>
      <c r="K37" s="25"/>
      <c r="L37" s="85"/>
      <c r="M37" s="22">
        <v>20</v>
      </c>
      <c r="N37" s="23"/>
      <c r="O37" s="22">
        <f t="shared" si="0"/>
        <v>0</v>
      </c>
      <c r="P37" s="44"/>
      <c r="Q37" s="112"/>
    </row>
    <row r="38" spans="1:18" s="4" customFormat="1" ht="15" customHeight="1" x14ac:dyDescent="0.25">
      <c r="A38" s="111"/>
      <c r="B38" s="32"/>
      <c r="C38" s="41" t="s">
        <v>69</v>
      </c>
      <c r="D38" s="42"/>
      <c r="E38" s="749" t="s">
        <v>121</v>
      </c>
      <c r="F38" s="750"/>
      <c r="G38" s="751"/>
      <c r="H38" s="42"/>
      <c r="I38" s="176" t="s">
        <v>117</v>
      </c>
      <c r="J38" s="42"/>
      <c r="K38" s="25"/>
      <c r="L38" s="85"/>
      <c r="M38" s="22">
        <v>290</v>
      </c>
      <c r="N38" s="23"/>
      <c r="O38" s="22">
        <f t="shared" si="0"/>
        <v>0</v>
      </c>
      <c r="P38" s="44"/>
      <c r="Q38" s="112"/>
      <c r="R38" s="473"/>
    </row>
    <row r="39" spans="1:18" s="4" customFormat="1" ht="15" customHeight="1" x14ac:dyDescent="0.25">
      <c r="A39" s="111"/>
      <c r="B39" s="32"/>
      <c r="C39" s="41" t="s">
        <v>70</v>
      </c>
      <c r="D39" s="42"/>
      <c r="E39" s="749" t="s">
        <v>75</v>
      </c>
      <c r="F39" s="750"/>
      <c r="G39" s="751"/>
      <c r="H39" s="42"/>
      <c r="I39" s="176" t="s">
        <v>120</v>
      </c>
      <c r="J39" s="42"/>
      <c r="K39" s="25"/>
      <c r="L39" s="85"/>
      <c r="M39" s="22">
        <v>240</v>
      </c>
      <c r="N39" s="23"/>
      <c r="O39" s="22">
        <f t="shared" si="0"/>
        <v>0</v>
      </c>
      <c r="P39" s="44"/>
      <c r="Q39" s="112"/>
    </row>
    <row r="40" spans="1:18" s="4" customFormat="1" ht="15" customHeight="1" x14ac:dyDescent="0.25">
      <c r="A40" s="111"/>
      <c r="B40" s="32"/>
      <c r="C40" s="41" t="s">
        <v>71</v>
      </c>
      <c r="D40" s="42"/>
      <c r="E40" s="749" t="s">
        <v>77</v>
      </c>
      <c r="F40" s="750"/>
      <c r="G40" s="751"/>
      <c r="H40" s="42"/>
      <c r="I40" s="176" t="s">
        <v>124</v>
      </c>
      <c r="J40" s="42"/>
      <c r="K40" s="25"/>
      <c r="L40" s="85"/>
      <c r="M40" s="22">
        <v>750</v>
      </c>
      <c r="N40" s="23"/>
      <c r="O40" s="22">
        <f t="shared" si="0"/>
        <v>0</v>
      </c>
      <c r="P40" s="44"/>
      <c r="Q40" s="112"/>
    </row>
    <row r="41" spans="1:18" s="4" customFormat="1" ht="15" customHeight="1" x14ac:dyDescent="0.25">
      <c r="A41" s="111"/>
      <c r="B41" s="32"/>
      <c r="C41" s="41" t="s">
        <v>72</v>
      </c>
      <c r="D41" s="459"/>
      <c r="E41" s="749" t="s">
        <v>76</v>
      </c>
      <c r="F41" s="750"/>
      <c r="G41" s="751"/>
      <c r="H41" s="459"/>
      <c r="I41" s="176" t="s">
        <v>517</v>
      </c>
      <c r="J41" s="459"/>
      <c r="K41" s="25"/>
      <c r="L41" s="460"/>
      <c r="M41" s="22">
        <v>1300</v>
      </c>
      <c r="N41" s="461"/>
      <c r="O41" s="22">
        <f t="shared" si="0"/>
        <v>0</v>
      </c>
      <c r="P41" s="44"/>
      <c r="Q41" s="112"/>
    </row>
    <row r="42" spans="1:18" s="9" customFormat="1" ht="15" customHeight="1" x14ac:dyDescent="0.25">
      <c r="A42" s="134"/>
      <c r="B42" s="57"/>
      <c r="C42" s="803" t="s">
        <v>470</v>
      </c>
      <c r="D42" s="799"/>
      <c r="E42" s="803"/>
      <c r="F42" s="803"/>
      <c r="G42" s="803"/>
      <c r="H42" s="799"/>
      <c r="I42" s="803"/>
      <c r="J42" s="799"/>
      <c r="K42" s="803"/>
      <c r="L42" s="799"/>
      <c r="M42" s="803"/>
      <c r="N42" s="799"/>
      <c r="O42" s="803"/>
      <c r="P42" s="58"/>
      <c r="Q42" s="135"/>
    </row>
    <row r="43" spans="1:18" s="4" customFormat="1" ht="15" customHeight="1" x14ac:dyDescent="0.25">
      <c r="A43" s="111"/>
      <c r="B43" s="32"/>
      <c r="C43" s="41" t="s">
        <v>150</v>
      </c>
      <c r="D43" s="459"/>
      <c r="E43" s="749" t="s">
        <v>498</v>
      </c>
      <c r="F43" s="750"/>
      <c r="G43" s="751"/>
      <c r="H43" s="459"/>
      <c r="I43" s="176" t="s">
        <v>124</v>
      </c>
      <c r="J43" s="459"/>
      <c r="K43" s="25"/>
      <c r="L43" s="460"/>
      <c r="M43" s="22">
        <v>1500</v>
      </c>
      <c r="N43" s="461"/>
      <c r="O43" s="22">
        <f>K43*M43</f>
        <v>0</v>
      </c>
      <c r="P43" s="44"/>
      <c r="Q43" s="112"/>
    </row>
    <row r="44" spans="1:18" s="4" customFormat="1" ht="15" customHeight="1" x14ac:dyDescent="0.25">
      <c r="A44" s="111"/>
      <c r="B44" s="32"/>
      <c r="C44" s="41" t="s">
        <v>501</v>
      </c>
      <c r="D44" s="42"/>
      <c r="E44" s="749" t="s">
        <v>427</v>
      </c>
      <c r="F44" s="750"/>
      <c r="G44" s="751"/>
      <c r="H44" s="42"/>
      <c r="I44" s="562" t="s">
        <v>469</v>
      </c>
      <c r="J44" s="560"/>
      <c r="K44" s="25"/>
      <c r="L44" s="85"/>
      <c r="M44" s="22">
        <v>2050</v>
      </c>
      <c r="N44" s="23"/>
      <c r="O44" s="22">
        <f>K44*M44</f>
        <v>0</v>
      </c>
      <c r="P44" s="44"/>
      <c r="Q44" s="112"/>
    </row>
    <row r="45" spans="1:18" s="4" customFormat="1" ht="15" customHeight="1" x14ac:dyDescent="0.25">
      <c r="A45" s="111"/>
      <c r="B45" s="32"/>
      <c r="C45" s="41" t="s">
        <v>105</v>
      </c>
      <c r="D45" s="42"/>
      <c r="E45" s="749" t="s">
        <v>78</v>
      </c>
      <c r="F45" s="750"/>
      <c r="G45" s="751"/>
      <c r="H45" s="42"/>
      <c r="I45" s="176" t="s">
        <v>181</v>
      </c>
      <c r="J45" s="42"/>
      <c r="K45" s="25"/>
      <c r="L45" s="85"/>
      <c r="M45" s="22">
        <v>1800</v>
      </c>
      <c r="N45" s="23"/>
      <c r="O45" s="22">
        <f t="shared" si="0"/>
        <v>0</v>
      </c>
      <c r="P45" s="44"/>
      <c r="Q45" s="112"/>
    </row>
    <row r="46" spans="1:18" s="4" customFormat="1" ht="15" customHeight="1" x14ac:dyDescent="0.25">
      <c r="A46" s="111"/>
      <c r="B46" s="32"/>
      <c r="C46" s="244" t="s">
        <v>180</v>
      </c>
      <c r="D46" s="42"/>
      <c r="E46" s="618" t="s">
        <v>178</v>
      </c>
      <c r="F46" s="619"/>
      <c r="G46" s="620"/>
      <c r="H46" s="42"/>
      <c r="I46" s="512" t="s">
        <v>179</v>
      </c>
      <c r="J46" s="42"/>
      <c r="K46" s="25"/>
      <c r="L46" s="85"/>
      <c r="M46" s="22">
        <v>1450</v>
      </c>
      <c r="N46" s="23"/>
      <c r="O46" s="22">
        <f t="shared" si="0"/>
        <v>0</v>
      </c>
      <c r="P46" s="44"/>
      <c r="Q46" s="112"/>
    </row>
    <row r="47" spans="1:18" s="4" customFormat="1" ht="15" customHeight="1" x14ac:dyDescent="0.25">
      <c r="A47" s="541"/>
      <c r="B47" s="502"/>
      <c r="C47" s="786" t="s">
        <v>191</v>
      </c>
      <c r="D47" s="787"/>
      <c r="E47" s="787"/>
      <c r="F47" s="787"/>
      <c r="G47" s="787"/>
      <c r="H47" s="787"/>
      <c r="I47" s="788"/>
      <c r="J47" s="540"/>
      <c r="K47" s="540"/>
      <c r="L47" s="85"/>
      <c r="M47" s="243"/>
      <c r="N47" s="23"/>
      <c r="O47" s="243"/>
      <c r="P47" s="542"/>
      <c r="Q47" s="543"/>
    </row>
    <row r="48" spans="1:18" ht="15.75" customHeight="1" x14ac:dyDescent="0.25">
      <c r="A48" s="464"/>
      <c r="B48" s="231"/>
      <c r="C48" s="789"/>
      <c r="D48" s="790"/>
      <c r="E48" s="790"/>
      <c r="F48" s="790"/>
      <c r="G48" s="790"/>
      <c r="H48" s="790"/>
      <c r="I48" s="791"/>
      <c r="J48" s="540"/>
      <c r="K48" s="540"/>
      <c r="L48" s="17"/>
      <c r="M48" s="232" t="s">
        <v>10</v>
      </c>
      <c r="N48" s="231"/>
      <c r="O48" s="435">
        <f>SUM(O19+O20+O21+O22+O23+O24+O25+O26+O27+O28+O29+O30+O32+O33+O34+O35+O36+O37+O38+O39+O40+O41+O43+O44+O45+O46)</f>
        <v>0</v>
      </c>
      <c r="P48" s="464"/>
      <c r="Q48" s="106"/>
    </row>
    <row r="49" spans="1:17" ht="15.75" customHeight="1" x14ac:dyDescent="0.25">
      <c r="A49" s="464"/>
      <c r="B49" s="231"/>
      <c r="C49" s="789"/>
      <c r="D49" s="790"/>
      <c r="E49" s="790"/>
      <c r="F49" s="790"/>
      <c r="G49" s="790"/>
      <c r="H49" s="790"/>
      <c r="I49" s="791"/>
      <c r="J49" s="540"/>
      <c r="K49" s="540"/>
      <c r="L49" s="17"/>
      <c r="M49" s="232" t="s">
        <v>11</v>
      </c>
      <c r="N49" s="231"/>
      <c r="O49" s="14">
        <f>O48*14%</f>
        <v>0</v>
      </c>
      <c r="P49" s="464"/>
      <c r="Q49" s="106"/>
    </row>
    <row r="50" spans="1:17" ht="15.75" customHeight="1" x14ac:dyDescent="0.25">
      <c r="A50" s="464"/>
      <c r="B50" s="231"/>
      <c r="C50" s="792"/>
      <c r="D50" s="793"/>
      <c r="E50" s="793"/>
      <c r="F50" s="793"/>
      <c r="G50" s="793"/>
      <c r="H50" s="793"/>
      <c r="I50" s="794"/>
      <c r="J50" s="540"/>
      <c r="K50" s="540"/>
      <c r="L50" s="17"/>
      <c r="M50" s="232" t="s">
        <v>12</v>
      </c>
      <c r="N50" s="231"/>
      <c r="O50" s="14">
        <f>O48+O49</f>
        <v>0</v>
      </c>
      <c r="P50" s="464"/>
      <c r="Q50" s="106"/>
    </row>
    <row r="51" spans="1:17" ht="15.75" customHeight="1" x14ac:dyDescent="0.25">
      <c r="A51" s="464"/>
      <c r="B51" s="374"/>
      <c r="C51" s="465"/>
      <c r="D51" s="467"/>
      <c r="E51" s="467"/>
      <c r="F51" s="467"/>
      <c r="G51" s="467"/>
      <c r="H51" s="467"/>
      <c r="I51" s="467"/>
      <c r="J51" s="539"/>
      <c r="K51" s="539"/>
      <c r="L51" s="468"/>
      <c r="M51" s="469"/>
      <c r="N51" s="470"/>
      <c r="O51" s="471"/>
      <c r="P51" s="472"/>
      <c r="Q51" s="106"/>
    </row>
    <row r="52" spans="1:17" ht="8.1" customHeight="1" x14ac:dyDescent="0.25">
      <c r="A52" s="105"/>
      <c r="B52" s="476"/>
      <c r="C52" s="476"/>
      <c r="D52" s="476"/>
      <c r="E52" s="476"/>
      <c r="F52" s="476"/>
      <c r="G52" s="476"/>
      <c r="H52" s="476"/>
      <c r="I52" s="476"/>
      <c r="J52" s="476"/>
      <c r="K52" s="477"/>
      <c r="L52" s="477"/>
      <c r="M52" s="478"/>
      <c r="N52" s="479"/>
      <c r="O52" s="478"/>
      <c r="P52" s="476"/>
      <c r="Q52" s="106"/>
    </row>
    <row r="53" spans="1:17" ht="8.1" customHeight="1" x14ac:dyDescent="0.25">
      <c r="A53" s="464"/>
      <c r="B53" s="374"/>
      <c r="C53" s="374"/>
      <c r="D53" s="374"/>
      <c r="E53" s="374"/>
      <c r="F53" s="374"/>
      <c r="G53" s="374"/>
      <c r="H53" s="374"/>
      <c r="I53" s="374"/>
      <c r="J53" s="374"/>
      <c r="K53" s="17"/>
      <c r="L53" s="17"/>
      <c r="M53" s="19"/>
      <c r="N53" s="18"/>
      <c r="O53" s="19"/>
      <c r="P53" s="482"/>
      <c r="Q53" s="106"/>
    </row>
    <row r="54" spans="1:17" ht="20.100000000000001" customHeight="1" x14ac:dyDescent="0.25">
      <c r="A54" s="464"/>
      <c r="B54" s="355"/>
      <c r="C54" s="744" t="s">
        <v>484</v>
      </c>
      <c r="D54" s="744"/>
      <c r="E54" s="744"/>
      <c r="F54" s="744"/>
      <c r="G54" s="744"/>
      <c r="H54" s="744"/>
      <c r="I54" s="744"/>
      <c r="J54" s="744"/>
      <c r="K54" s="744"/>
      <c r="L54" s="744"/>
      <c r="M54" s="744"/>
      <c r="N54" s="744"/>
      <c r="O54" s="744"/>
      <c r="P54" s="483"/>
      <c r="Q54" s="475"/>
    </row>
    <row r="55" spans="1:17" ht="8.1" customHeight="1" x14ac:dyDescent="0.25">
      <c r="A55" s="464"/>
      <c r="B55" s="355"/>
      <c r="C55" s="355"/>
      <c r="D55" s="355"/>
      <c r="E55" s="355"/>
      <c r="F55" s="355"/>
      <c r="G55" s="355"/>
      <c r="H55" s="355"/>
      <c r="I55" s="355"/>
      <c r="J55" s="355"/>
      <c r="K55" s="17"/>
      <c r="L55" s="17"/>
      <c r="M55" s="19"/>
      <c r="N55" s="18"/>
      <c r="O55" s="19"/>
      <c r="P55" s="484"/>
      <c r="Q55" s="106"/>
    </row>
    <row r="56" spans="1:17" ht="15" customHeight="1" x14ac:dyDescent="0.25">
      <c r="A56" s="464"/>
      <c r="B56" s="355"/>
      <c r="C56" s="59" t="s">
        <v>19</v>
      </c>
      <c r="D56" s="357"/>
      <c r="E56" s="795" t="s">
        <v>20</v>
      </c>
      <c r="F56" s="796"/>
      <c r="G56" s="797"/>
      <c r="H56" s="360"/>
      <c r="I56" s="359" t="s">
        <v>367</v>
      </c>
      <c r="J56" s="357"/>
      <c r="K56" s="59" t="s">
        <v>21</v>
      </c>
      <c r="L56" s="61"/>
      <c r="M56" s="84" t="s">
        <v>22</v>
      </c>
      <c r="N56" s="21"/>
      <c r="O56" s="84" t="s">
        <v>23</v>
      </c>
      <c r="P56" s="484"/>
      <c r="Q56" s="106"/>
    </row>
    <row r="57" spans="1:17" ht="15" customHeight="1" x14ac:dyDescent="0.25">
      <c r="A57" s="464"/>
      <c r="B57" s="355"/>
      <c r="C57" s="244" t="s">
        <v>379</v>
      </c>
      <c r="D57" s="42"/>
      <c r="E57" s="618" t="s">
        <v>380</v>
      </c>
      <c r="F57" s="619"/>
      <c r="G57" s="620"/>
      <c r="H57" s="42"/>
      <c r="I57" s="361" t="s">
        <v>381</v>
      </c>
      <c r="J57" s="42"/>
      <c r="K57" s="263"/>
      <c r="L57" s="85"/>
      <c r="M57" s="436">
        <v>1375</v>
      </c>
      <c r="N57" s="23"/>
      <c r="O57" s="22">
        <f t="shared" ref="O57:O62" si="2">K57*M57</f>
        <v>0</v>
      </c>
      <c r="P57" s="484"/>
      <c r="Q57" s="106"/>
    </row>
    <row r="58" spans="1:17" ht="15" customHeight="1" x14ac:dyDescent="0.25">
      <c r="A58" s="464"/>
      <c r="B58" s="355"/>
      <c r="C58" s="41" t="s">
        <v>368</v>
      </c>
      <c r="D58" s="42"/>
      <c r="E58" s="749" t="s">
        <v>377</v>
      </c>
      <c r="F58" s="750"/>
      <c r="G58" s="751"/>
      <c r="H58" s="356"/>
      <c r="I58" s="362" t="s">
        <v>378</v>
      </c>
      <c r="J58" s="42"/>
      <c r="K58" s="25"/>
      <c r="L58" s="85"/>
      <c r="M58" s="436">
        <v>2750</v>
      </c>
      <c r="N58" s="23"/>
      <c r="O58" s="22">
        <f t="shared" si="2"/>
        <v>0</v>
      </c>
      <c r="P58" s="484"/>
      <c r="Q58" s="106"/>
    </row>
    <row r="59" spans="1:17" ht="15" customHeight="1" x14ac:dyDescent="0.25">
      <c r="A59" s="464"/>
      <c r="B59" s="355"/>
      <c r="C59" s="41" t="s">
        <v>366</v>
      </c>
      <c r="D59" s="42"/>
      <c r="E59" s="783" t="s">
        <v>369</v>
      </c>
      <c r="F59" s="784"/>
      <c r="G59" s="785"/>
      <c r="H59" s="42"/>
      <c r="I59" s="297" t="s">
        <v>372</v>
      </c>
      <c r="J59" s="42"/>
      <c r="K59" s="25"/>
      <c r="L59" s="85"/>
      <c r="M59" s="436">
        <v>4125</v>
      </c>
      <c r="N59" s="23"/>
      <c r="O59" s="22">
        <f t="shared" si="2"/>
        <v>0</v>
      </c>
      <c r="P59" s="484"/>
      <c r="Q59" s="106"/>
    </row>
    <row r="60" spans="1:17" ht="15" customHeight="1" x14ac:dyDescent="0.25">
      <c r="A60" s="464"/>
      <c r="B60" s="355"/>
      <c r="C60" s="41" t="s">
        <v>370</v>
      </c>
      <c r="D60" s="42"/>
      <c r="E60" s="749" t="s">
        <v>371</v>
      </c>
      <c r="F60" s="750"/>
      <c r="G60" s="751"/>
      <c r="H60" s="42"/>
      <c r="I60" s="362" t="s">
        <v>373</v>
      </c>
      <c r="J60" s="42"/>
      <c r="K60" s="25"/>
      <c r="L60" s="85"/>
      <c r="M60" s="436">
        <v>5500</v>
      </c>
      <c r="N60" s="23"/>
      <c r="O60" s="22">
        <f t="shared" si="2"/>
        <v>0</v>
      </c>
      <c r="P60" s="484"/>
      <c r="Q60" s="106"/>
    </row>
    <row r="61" spans="1:17" ht="15" customHeight="1" x14ac:dyDescent="0.25">
      <c r="A61" s="464"/>
      <c r="B61" s="355"/>
      <c r="C61" s="41" t="s">
        <v>374</v>
      </c>
      <c r="D61" s="42"/>
      <c r="E61" s="749" t="s">
        <v>375</v>
      </c>
      <c r="F61" s="750"/>
      <c r="G61" s="751"/>
      <c r="H61" s="42"/>
      <c r="I61" s="362" t="s">
        <v>376</v>
      </c>
      <c r="J61" s="42"/>
      <c r="K61" s="25"/>
      <c r="L61" s="85"/>
      <c r="M61" s="436">
        <v>6875</v>
      </c>
      <c r="N61" s="23"/>
      <c r="O61" s="22">
        <f t="shared" si="2"/>
        <v>0</v>
      </c>
      <c r="P61" s="484"/>
      <c r="Q61" s="106"/>
    </row>
    <row r="62" spans="1:17" ht="15" customHeight="1" x14ac:dyDescent="0.25">
      <c r="A62" s="464"/>
      <c r="B62" s="355"/>
      <c r="C62" s="244" t="s">
        <v>382</v>
      </c>
      <c r="D62" s="42"/>
      <c r="E62" s="618" t="s">
        <v>383</v>
      </c>
      <c r="F62" s="619"/>
      <c r="G62" s="620"/>
      <c r="H62" s="42"/>
      <c r="I62" s="361" t="s">
        <v>518</v>
      </c>
      <c r="J62" s="42"/>
      <c r="K62" s="25"/>
      <c r="L62" s="85"/>
      <c r="M62" s="436">
        <v>8250</v>
      </c>
      <c r="N62" s="23"/>
      <c r="O62" s="22">
        <f t="shared" si="2"/>
        <v>0</v>
      </c>
      <c r="P62" s="484"/>
      <c r="Q62" s="106"/>
    </row>
    <row r="63" spans="1:17" ht="15" customHeight="1" x14ac:dyDescent="0.25">
      <c r="A63" s="464"/>
      <c r="B63" s="504"/>
      <c r="C63" s="782" t="s">
        <v>384</v>
      </c>
      <c r="D63" s="782"/>
      <c r="E63" s="782"/>
      <c r="F63" s="782"/>
      <c r="G63" s="782"/>
      <c r="H63" s="782"/>
      <c r="I63" s="782"/>
      <c r="J63" s="545"/>
      <c r="K63" s="545"/>
      <c r="L63" s="85"/>
      <c r="M63" s="544"/>
      <c r="N63" s="23"/>
      <c r="O63" s="243"/>
      <c r="P63" s="484"/>
      <c r="Q63" s="106"/>
    </row>
    <row r="64" spans="1:17" ht="15.75" customHeight="1" x14ac:dyDescent="0.25">
      <c r="A64" s="464"/>
      <c r="B64" s="355"/>
      <c r="C64" s="782"/>
      <c r="D64" s="782"/>
      <c r="E64" s="782"/>
      <c r="F64" s="782"/>
      <c r="G64" s="782"/>
      <c r="H64" s="782"/>
      <c r="I64" s="782"/>
      <c r="J64" s="545"/>
      <c r="K64" s="545"/>
      <c r="L64" s="17"/>
      <c r="M64" s="358" t="s">
        <v>10</v>
      </c>
      <c r="N64" s="355"/>
      <c r="O64" s="14">
        <f>SUM(O57+O58+O59+O60+O61+O62)</f>
        <v>0</v>
      </c>
      <c r="P64" s="484"/>
      <c r="Q64" s="106"/>
    </row>
    <row r="65" spans="1:19" ht="15.75" customHeight="1" x14ac:dyDescent="0.25">
      <c r="A65" s="464"/>
      <c r="B65" s="355"/>
      <c r="C65" s="782"/>
      <c r="D65" s="782"/>
      <c r="E65" s="782"/>
      <c r="F65" s="782"/>
      <c r="G65" s="782"/>
      <c r="H65" s="782"/>
      <c r="I65" s="782"/>
      <c r="J65" s="545"/>
      <c r="K65" s="545"/>
      <c r="L65" s="17"/>
      <c r="M65" s="358" t="s">
        <v>11</v>
      </c>
      <c r="N65" s="355"/>
      <c r="O65" s="14">
        <f>O64*14%</f>
        <v>0</v>
      </c>
      <c r="P65" s="484"/>
      <c r="Q65" s="106"/>
    </row>
    <row r="66" spans="1:19" ht="15.75" customHeight="1" x14ac:dyDescent="0.25">
      <c r="A66" s="464"/>
      <c r="B66" s="355"/>
      <c r="C66" s="782"/>
      <c r="D66" s="782"/>
      <c r="E66" s="782"/>
      <c r="F66" s="782"/>
      <c r="G66" s="782"/>
      <c r="H66" s="782"/>
      <c r="I66" s="782"/>
      <c r="J66" s="545"/>
      <c r="K66" s="545"/>
      <c r="L66" s="17"/>
      <c r="M66" s="358" t="s">
        <v>12</v>
      </c>
      <c r="N66" s="355"/>
      <c r="O66" s="14">
        <f>O64+O65</f>
        <v>0</v>
      </c>
      <c r="P66" s="484"/>
      <c r="Q66" s="106"/>
    </row>
    <row r="67" spans="1:19" ht="8.1" customHeight="1" x14ac:dyDescent="0.25">
      <c r="A67" s="464"/>
      <c r="B67" s="231"/>
      <c r="C67" s="231"/>
      <c r="D67" s="231"/>
      <c r="E67" s="231"/>
      <c r="F67" s="231"/>
      <c r="G67" s="231"/>
      <c r="H67" s="231"/>
      <c r="I67" s="231"/>
      <c r="J67" s="502"/>
      <c r="K67" s="85"/>
      <c r="L67" s="17"/>
      <c r="M67" s="19"/>
      <c r="N67" s="18"/>
      <c r="O67" s="19"/>
      <c r="P67" s="484"/>
      <c r="Q67" s="106"/>
    </row>
    <row r="68" spans="1:19" ht="8.1" customHeight="1" x14ac:dyDescent="0.25">
      <c r="A68" s="464"/>
      <c r="B68" s="480"/>
      <c r="C68" s="470"/>
      <c r="D68" s="470"/>
      <c r="E68" s="470"/>
      <c r="F68" s="470"/>
      <c r="G68" s="470"/>
      <c r="H68" s="470"/>
      <c r="I68" s="470"/>
      <c r="J68" s="470"/>
      <c r="K68" s="468"/>
      <c r="L68" s="468"/>
      <c r="M68" s="481"/>
      <c r="N68" s="471"/>
      <c r="O68" s="481"/>
      <c r="P68" s="472"/>
      <c r="Q68" s="106"/>
    </row>
    <row r="69" spans="1:19" ht="8.1" customHeight="1" x14ac:dyDescent="0.25">
      <c r="A69" s="105"/>
      <c r="B69" s="92"/>
      <c r="C69" s="92"/>
      <c r="D69" s="92"/>
      <c r="E69" s="92"/>
      <c r="F69" s="92"/>
      <c r="G69" s="92"/>
      <c r="H69" s="92"/>
      <c r="I69" s="92"/>
      <c r="J69" s="92"/>
      <c r="K69" s="17"/>
      <c r="L69" s="17"/>
      <c r="M69" s="19"/>
      <c r="N69" s="18"/>
      <c r="O69" s="19"/>
      <c r="P69" s="92"/>
      <c r="Q69" s="106"/>
    </row>
    <row r="70" spans="1:19" s="6" customFormat="1" ht="20.100000000000001" customHeight="1" x14ac:dyDescent="0.25">
      <c r="A70" s="113"/>
      <c r="B70" s="744" t="str">
        <f>Summary!B65</f>
        <v>SUBMIT COMPLETED ORDER FORMS TO kellym@exposolutions.co.za OR FAX TO: 011 - 704 1734</v>
      </c>
      <c r="C70" s="744"/>
      <c r="D70" s="744"/>
      <c r="E70" s="744"/>
      <c r="F70" s="744"/>
      <c r="G70" s="744"/>
      <c r="H70" s="744"/>
      <c r="I70" s="744"/>
      <c r="J70" s="744"/>
      <c r="K70" s="744"/>
      <c r="L70" s="744"/>
      <c r="M70" s="744"/>
      <c r="N70" s="744"/>
      <c r="O70" s="744"/>
      <c r="P70" s="744"/>
      <c r="Q70" s="114"/>
    </row>
    <row r="71" spans="1:19" s="6" customFormat="1" ht="8.1" customHeight="1" x14ac:dyDescent="0.25">
      <c r="A71" s="113"/>
      <c r="B71" s="94"/>
      <c r="C71" s="94"/>
      <c r="D71" s="94"/>
      <c r="E71" s="94"/>
      <c r="F71" s="94"/>
      <c r="G71" s="94"/>
      <c r="H71" s="94"/>
      <c r="I71" s="94"/>
      <c r="J71" s="94"/>
      <c r="K71" s="94"/>
      <c r="L71" s="94"/>
      <c r="M71" s="53"/>
      <c r="N71" s="94"/>
      <c r="O71" s="94"/>
      <c r="P71" s="94"/>
      <c r="Q71" s="114"/>
    </row>
    <row r="72" spans="1:19" s="6" customFormat="1" ht="30" customHeight="1" x14ac:dyDescent="0.25">
      <c r="A72" s="113"/>
      <c r="B72" s="732" t="str">
        <f>'Fascia '!B38:P38</f>
        <v>DEADLINE FOR THIS FORM IS FRIDAY, 28 SEPTEMBER 2018. FORMS SUBMITTED AFTER THIS DATE INCUR A 20% LATE-ORDER SURCHARGE / PAYMENT IS DUE ON PRESENTATION OF INVOICE / PAYMENT IS REQUIRED IN FULL PRIOR TO DELIVERY OF ORDERED SERVICES</v>
      </c>
      <c r="C72" s="733"/>
      <c r="D72" s="733"/>
      <c r="E72" s="733"/>
      <c r="F72" s="733"/>
      <c r="G72" s="733"/>
      <c r="H72" s="733"/>
      <c r="I72" s="733"/>
      <c r="J72" s="733"/>
      <c r="K72" s="733"/>
      <c r="L72" s="733"/>
      <c r="M72" s="733"/>
      <c r="N72" s="733"/>
      <c r="O72" s="733"/>
      <c r="P72" s="734"/>
      <c r="Q72" s="114"/>
    </row>
    <row r="73" spans="1:19" s="6" customFormat="1" ht="8.1" customHeight="1" x14ac:dyDescent="0.25">
      <c r="A73" s="113"/>
      <c r="B73" s="94"/>
      <c r="C73" s="63"/>
      <c r="D73" s="63"/>
      <c r="E73" s="63"/>
      <c r="F73" s="63"/>
      <c r="G73" s="63"/>
      <c r="H73" s="63"/>
      <c r="I73" s="63"/>
      <c r="J73" s="63"/>
      <c r="K73" s="63"/>
      <c r="L73" s="63"/>
      <c r="M73" s="64"/>
      <c r="N73" s="63"/>
      <c r="O73" s="63"/>
      <c r="P73" s="94"/>
      <c r="Q73" s="114"/>
    </row>
    <row r="74" spans="1:19" s="24" customFormat="1" ht="15" customHeight="1" x14ac:dyDescent="0.25">
      <c r="A74" s="113"/>
      <c r="B74" s="138" t="str">
        <f>Summary!B67</f>
        <v>SA Renal Congress   I   11-14 October 2018   I   Emperors Palace</v>
      </c>
      <c r="C74" s="124"/>
      <c r="D74" s="124"/>
      <c r="E74" s="124"/>
      <c r="F74" s="124"/>
      <c r="G74" s="124"/>
      <c r="H74" s="124"/>
      <c r="I74" s="124"/>
      <c r="J74" s="123"/>
      <c r="K74" s="123"/>
      <c r="L74" s="123"/>
      <c r="M74" s="122"/>
      <c r="N74" s="123"/>
      <c r="O74" s="690" t="s">
        <v>18</v>
      </c>
      <c r="P74" s="691"/>
      <c r="Q74" s="114"/>
      <c r="S74" s="101"/>
    </row>
    <row r="75" spans="1:19" s="24" customFormat="1" ht="15" customHeight="1" x14ac:dyDescent="0.5">
      <c r="A75" s="113"/>
      <c r="B75" s="694" t="s">
        <v>113</v>
      </c>
      <c r="C75" s="695"/>
      <c r="D75" s="695"/>
      <c r="E75" s="695"/>
      <c r="F75" s="139"/>
      <c r="G75" s="139"/>
      <c r="H75" s="139"/>
      <c r="I75" s="139"/>
      <c r="J75" s="139"/>
      <c r="K75" s="139"/>
      <c r="L75" s="139"/>
      <c r="M75" s="125"/>
      <c r="N75" s="126"/>
      <c r="O75" s="692"/>
      <c r="P75" s="693"/>
      <c r="Q75" s="114"/>
    </row>
    <row r="76" spans="1:19" s="6" customFormat="1" ht="5.0999999999999996" customHeight="1" x14ac:dyDescent="0.25">
      <c r="A76" s="148"/>
      <c r="B76" s="149"/>
      <c r="C76" s="149"/>
      <c r="D76" s="149"/>
      <c r="E76" s="149"/>
      <c r="F76" s="149"/>
      <c r="G76" s="149"/>
      <c r="H76" s="149"/>
      <c r="I76" s="149"/>
      <c r="J76" s="121"/>
      <c r="K76" s="121"/>
      <c r="L76" s="121"/>
      <c r="M76" s="120"/>
      <c r="N76" s="121"/>
      <c r="O76" s="121"/>
      <c r="P76" s="121"/>
      <c r="Q76" s="137"/>
    </row>
  </sheetData>
  <sheetProtection algorithmName="SHA-512" hashValue="SW/B8wLpYBlhvOO1uVk0nNDL26L68Fsu+DBAAMl02kZ+Q8K7FSPch+M/vyFFV+HNllOJwpU8vp1oXaf8FSV+/Q==" saltValue="p9h9k3S2QmdmFNrI7rYMuQ==" spinCount="100000" sheet="1" objects="1" scenarios="1"/>
  <protectedRanges>
    <protectedRange sqref="H1:P2" name="Range1"/>
    <protectedRange sqref="O3:O6" name="Show Logo"/>
  </protectedRanges>
  <mergeCells count="53">
    <mergeCell ref="O74:P75"/>
    <mergeCell ref="B75:E75"/>
    <mergeCell ref="E30:G30"/>
    <mergeCell ref="B70:P70"/>
    <mergeCell ref="E36:G36"/>
    <mergeCell ref="E38:G38"/>
    <mergeCell ref="E45:G45"/>
    <mergeCell ref="E33:G33"/>
    <mergeCell ref="E34:G34"/>
    <mergeCell ref="B72:P72"/>
    <mergeCell ref="E35:G35"/>
    <mergeCell ref="E39:G39"/>
    <mergeCell ref="E40:G40"/>
    <mergeCell ref="E44:G44"/>
    <mergeCell ref="E61:G61"/>
    <mergeCell ref="E62:G62"/>
    <mergeCell ref="C54:O54"/>
    <mergeCell ref="B2:F2"/>
    <mergeCell ref="B6:F6"/>
    <mergeCell ref="C15:O15"/>
    <mergeCell ref="E21:G21"/>
    <mergeCell ref="E17:G17"/>
    <mergeCell ref="E19:G19"/>
    <mergeCell ref="H2:P6"/>
    <mergeCell ref="B5:F5"/>
    <mergeCell ref="B4:F4"/>
    <mergeCell ref="B3:F3"/>
    <mergeCell ref="E13:O13"/>
    <mergeCell ref="E20:G20"/>
    <mergeCell ref="C18:O18"/>
    <mergeCell ref="K10:O10"/>
    <mergeCell ref="E32:G32"/>
    <mergeCell ref="E43:G43"/>
    <mergeCell ref="E28:G28"/>
    <mergeCell ref="E27:G27"/>
    <mergeCell ref="E37:G37"/>
    <mergeCell ref="C42:O42"/>
    <mergeCell ref="C63:I66"/>
    <mergeCell ref="E60:G60"/>
    <mergeCell ref="E23:G23"/>
    <mergeCell ref="E46:G46"/>
    <mergeCell ref="E22:G22"/>
    <mergeCell ref="E24:G24"/>
    <mergeCell ref="E26:G26"/>
    <mergeCell ref="E29:G29"/>
    <mergeCell ref="C47:I50"/>
    <mergeCell ref="E25:G25"/>
    <mergeCell ref="E56:G56"/>
    <mergeCell ref="E58:G58"/>
    <mergeCell ref="E59:G59"/>
    <mergeCell ref="E57:G57"/>
    <mergeCell ref="E41:G41"/>
    <mergeCell ref="C31:O31"/>
  </mergeCells>
  <printOptions horizontalCentered="1"/>
  <pageMargins left="0.23622047244094491" right="0.23622047244094491" top="0.23622047244094491" bottom="0.23622047244094491" header="0.31496062992125984" footer="0.31496062992125984"/>
  <pageSetup paperSize="9" scale="73"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0070C0"/>
  </sheetPr>
  <dimension ref="A1:V100"/>
  <sheetViews>
    <sheetView view="pageBreakPreview" zoomScale="90" zoomScaleNormal="100" zoomScaleSheetLayoutView="90" workbookViewId="0">
      <selection activeCell="W9" sqref="W9"/>
    </sheetView>
  </sheetViews>
  <sheetFormatPr defaultRowHeight="15" x14ac:dyDescent="0.25"/>
  <sheetData>
    <row r="1" spans="1:22" x14ac:dyDescent="0.25">
      <c r="A1" s="810"/>
      <c r="B1" s="810"/>
      <c r="C1" s="810"/>
      <c r="D1" s="810"/>
      <c r="E1" s="810"/>
      <c r="F1" s="810"/>
      <c r="G1" s="810"/>
      <c r="H1" s="810"/>
      <c r="I1" s="810"/>
      <c r="J1" s="810"/>
      <c r="K1" s="810"/>
      <c r="L1" s="810"/>
      <c r="M1" s="810"/>
      <c r="N1" s="810"/>
      <c r="O1" s="810"/>
      <c r="P1" s="810"/>
      <c r="Q1" s="810"/>
      <c r="R1" s="810"/>
      <c r="S1" s="810"/>
      <c r="T1" s="810"/>
      <c r="U1" s="810"/>
      <c r="V1" s="810"/>
    </row>
    <row r="2" spans="1:22" x14ac:dyDescent="0.25">
      <c r="A2" s="810"/>
      <c r="B2" s="810"/>
      <c r="C2" s="810"/>
      <c r="D2" s="810"/>
      <c r="E2" s="810"/>
      <c r="F2" s="810"/>
      <c r="G2" s="810"/>
      <c r="H2" s="810"/>
      <c r="I2" s="810"/>
      <c r="J2" s="810"/>
      <c r="K2" s="810"/>
      <c r="L2" s="810"/>
      <c r="M2" s="810"/>
      <c r="N2" s="810"/>
      <c r="O2" s="810"/>
      <c r="P2" s="810"/>
      <c r="Q2" s="810"/>
      <c r="R2" s="810"/>
      <c r="S2" s="810"/>
      <c r="T2" s="810"/>
      <c r="U2" s="810"/>
      <c r="V2" s="810"/>
    </row>
    <row r="3" spans="1:22" x14ac:dyDescent="0.25">
      <c r="A3" s="810"/>
      <c r="B3" s="810"/>
      <c r="C3" s="810"/>
      <c r="D3" s="810"/>
      <c r="E3" s="810"/>
      <c r="F3" s="810"/>
      <c r="G3" s="810"/>
      <c r="H3" s="810"/>
      <c r="I3" s="810"/>
      <c r="J3" s="810"/>
      <c r="K3" s="810"/>
      <c r="L3" s="810"/>
      <c r="M3" s="810"/>
      <c r="N3" s="810"/>
      <c r="O3" s="810"/>
      <c r="P3" s="810"/>
      <c r="Q3" s="810"/>
      <c r="R3" s="810"/>
      <c r="S3" s="810"/>
      <c r="T3" s="810"/>
      <c r="U3" s="810"/>
      <c r="V3" s="810"/>
    </row>
    <row r="4" spans="1:22" x14ac:dyDescent="0.25">
      <c r="A4" s="810"/>
      <c r="B4" s="810"/>
      <c r="C4" s="810"/>
      <c r="D4" s="810"/>
      <c r="E4" s="810"/>
      <c r="F4" s="810"/>
      <c r="G4" s="810"/>
      <c r="H4" s="810"/>
      <c r="I4" s="810"/>
      <c r="J4" s="810"/>
      <c r="K4" s="810"/>
      <c r="L4" s="810"/>
      <c r="M4" s="810"/>
      <c r="N4" s="810"/>
      <c r="O4" s="810"/>
      <c r="P4" s="810"/>
      <c r="Q4" s="810"/>
      <c r="R4" s="810"/>
      <c r="S4" s="810"/>
      <c r="T4" s="810"/>
      <c r="U4" s="810"/>
      <c r="V4" s="810"/>
    </row>
    <row r="5" spans="1:22" x14ac:dyDescent="0.25">
      <c r="A5" s="810"/>
      <c r="B5" s="810"/>
      <c r="C5" s="810"/>
      <c r="D5" s="810"/>
      <c r="E5" s="810"/>
      <c r="F5" s="810"/>
      <c r="G5" s="810"/>
      <c r="H5" s="810"/>
      <c r="I5" s="810"/>
      <c r="J5" s="810"/>
      <c r="K5" s="810"/>
      <c r="L5" s="810"/>
      <c r="M5" s="810"/>
      <c r="N5" s="810"/>
      <c r="O5" s="810"/>
      <c r="P5" s="810"/>
      <c r="Q5" s="810"/>
      <c r="R5" s="810"/>
      <c r="S5" s="810"/>
      <c r="T5" s="810"/>
      <c r="U5" s="810"/>
      <c r="V5" s="810"/>
    </row>
    <row r="6" spans="1:22" x14ac:dyDescent="0.25">
      <c r="A6" s="810"/>
      <c r="B6" s="810"/>
      <c r="C6" s="810"/>
      <c r="D6" s="810"/>
      <c r="E6" s="810"/>
      <c r="F6" s="810"/>
      <c r="G6" s="810"/>
      <c r="H6" s="810"/>
      <c r="I6" s="810"/>
      <c r="J6" s="810"/>
      <c r="K6" s="810"/>
      <c r="L6" s="810"/>
      <c r="M6" s="810"/>
      <c r="N6" s="810"/>
      <c r="O6" s="810"/>
      <c r="P6" s="810"/>
      <c r="Q6" s="810"/>
      <c r="R6" s="810"/>
      <c r="S6" s="810"/>
      <c r="T6" s="810"/>
      <c r="U6" s="810"/>
      <c r="V6" s="810"/>
    </row>
    <row r="7" spans="1:22" x14ac:dyDescent="0.25">
      <c r="A7" s="810"/>
      <c r="B7" s="810"/>
      <c r="C7" s="810"/>
      <c r="D7" s="810"/>
      <c r="E7" s="810"/>
      <c r="F7" s="810"/>
      <c r="G7" s="810"/>
      <c r="H7" s="810"/>
      <c r="I7" s="810"/>
      <c r="J7" s="810"/>
      <c r="K7" s="810"/>
      <c r="L7" s="810"/>
      <c r="M7" s="810"/>
      <c r="N7" s="810"/>
      <c r="O7" s="810"/>
      <c r="P7" s="810"/>
      <c r="Q7" s="810"/>
      <c r="R7" s="810"/>
      <c r="S7" s="810"/>
      <c r="T7" s="810"/>
      <c r="U7" s="810"/>
      <c r="V7" s="810"/>
    </row>
    <row r="8" spans="1:22" x14ac:dyDescent="0.25">
      <c r="A8" s="810"/>
      <c r="B8" s="810"/>
      <c r="C8" s="810"/>
      <c r="D8" s="810"/>
      <c r="E8" s="810"/>
      <c r="F8" s="810"/>
      <c r="G8" s="810"/>
      <c r="H8" s="810"/>
      <c r="I8" s="810"/>
      <c r="J8" s="810"/>
      <c r="K8" s="810"/>
      <c r="L8" s="810"/>
      <c r="M8" s="810"/>
      <c r="N8" s="810"/>
      <c r="O8" s="810"/>
      <c r="P8" s="810"/>
      <c r="Q8" s="810"/>
      <c r="R8" s="810"/>
      <c r="S8" s="810"/>
      <c r="T8" s="810"/>
      <c r="U8" s="810"/>
      <c r="V8" s="810"/>
    </row>
    <row r="9" spans="1:22" x14ac:dyDescent="0.25">
      <c r="A9" s="810"/>
      <c r="B9" s="810"/>
      <c r="C9" s="810"/>
      <c r="D9" s="810"/>
      <c r="E9" s="810"/>
      <c r="F9" s="810"/>
      <c r="G9" s="810"/>
      <c r="H9" s="810"/>
      <c r="I9" s="810"/>
      <c r="J9" s="810"/>
      <c r="K9" s="810"/>
      <c r="L9" s="810"/>
      <c r="M9" s="810"/>
      <c r="N9" s="810"/>
      <c r="O9" s="810"/>
      <c r="P9" s="810"/>
      <c r="Q9" s="810"/>
      <c r="R9" s="810"/>
      <c r="S9" s="810"/>
      <c r="T9" s="810"/>
      <c r="U9" s="810"/>
      <c r="V9" s="810"/>
    </row>
    <row r="10" spans="1:22" x14ac:dyDescent="0.25">
      <c r="A10" s="810"/>
      <c r="B10" s="810"/>
      <c r="C10" s="810"/>
      <c r="D10" s="810"/>
      <c r="E10" s="810"/>
      <c r="F10" s="810"/>
      <c r="G10" s="810"/>
      <c r="H10" s="810"/>
      <c r="I10" s="810"/>
      <c r="J10" s="810"/>
      <c r="K10" s="810"/>
      <c r="L10" s="810"/>
      <c r="M10" s="810"/>
      <c r="N10" s="810"/>
      <c r="O10" s="810"/>
      <c r="P10" s="810"/>
      <c r="Q10" s="810"/>
      <c r="R10" s="810"/>
      <c r="S10" s="810"/>
      <c r="T10" s="810"/>
      <c r="U10" s="810"/>
      <c r="V10" s="810"/>
    </row>
    <row r="11" spans="1:22" x14ac:dyDescent="0.25">
      <c r="A11" s="810"/>
      <c r="B11" s="810"/>
      <c r="C11" s="810"/>
      <c r="D11" s="810"/>
      <c r="E11" s="810"/>
      <c r="F11" s="810"/>
      <c r="G11" s="810"/>
      <c r="H11" s="810"/>
      <c r="I11" s="810"/>
      <c r="J11" s="810"/>
      <c r="K11" s="810"/>
      <c r="L11" s="810"/>
      <c r="M11" s="810"/>
      <c r="N11" s="810"/>
      <c r="O11" s="810"/>
      <c r="P11" s="810"/>
      <c r="Q11" s="810"/>
      <c r="R11" s="810"/>
      <c r="S11" s="810"/>
      <c r="T11" s="810"/>
      <c r="U11" s="810"/>
      <c r="V11" s="810"/>
    </row>
    <row r="12" spans="1:22" x14ac:dyDescent="0.25">
      <c r="A12" s="810"/>
      <c r="B12" s="810"/>
      <c r="C12" s="810"/>
      <c r="D12" s="810"/>
      <c r="E12" s="810"/>
      <c r="F12" s="810"/>
      <c r="G12" s="810"/>
      <c r="H12" s="810"/>
      <c r="I12" s="810"/>
      <c r="J12" s="810"/>
      <c r="K12" s="810"/>
      <c r="L12" s="810"/>
      <c r="M12" s="810"/>
      <c r="N12" s="810"/>
      <c r="O12" s="810"/>
      <c r="P12" s="810"/>
      <c r="Q12" s="810"/>
      <c r="R12" s="810"/>
      <c r="S12" s="810"/>
      <c r="T12" s="810"/>
      <c r="U12" s="810"/>
      <c r="V12" s="810"/>
    </row>
    <row r="13" spans="1:22" x14ac:dyDescent="0.25">
      <c r="A13" s="810"/>
      <c r="B13" s="810"/>
      <c r="C13" s="810"/>
      <c r="D13" s="810"/>
      <c r="E13" s="810"/>
      <c r="F13" s="810"/>
      <c r="G13" s="810"/>
      <c r="H13" s="810"/>
      <c r="I13" s="810"/>
      <c r="J13" s="810"/>
      <c r="K13" s="810"/>
      <c r="L13" s="810"/>
      <c r="M13" s="810"/>
      <c r="N13" s="810"/>
      <c r="O13" s="810"/>
      <c r="P13" s="810"/>
      <c r="Q13" s="810"/>
      <c r="R13" s="810"/>
      <c r="S13" s="810"/>
      <c r="T13" s="810"/>
      <c r="U13" s="810"/>
      <c r="V13" s="810"/>
    </row>
    <row r="14" spans="1:22" x14ac:dyDescent="0.25">
      <c r="A14" s="810"/>
      <c r="B14" s="810"/>
      <c r="C14" s="810"/>
      <c r="D14" s="810"/>
      <c r="E14" s="810"/>
      <c r="F14" s="810"/>
      <c r="G14" s="810"/>
      <c r="H14" s="810"/>
      <c r="I14" s="810"/>
      <c r="J14" s="810"/>
      <c r="K14" s="810"/>
      <c r="L14" s="810"/>
      <c r="M14" s="810"/>
      <c r="N14" s="810"/>
      <c r="O14" s="810"/>
      <c r="P14" s="810"/>
      <c r="Q14" s="810"/>
      <c r="R14" s="810"/>
      <c r="S14" s="810"/>
      <c r="T14" s="810"/>
      <c r="U14" s="810"/>
      <c r="V14" s="810"/>
    </row>
    <row r="15" spans="1:22" x14ac:dyDescent="0.25">
      <c r="A15" s="810"/>
      <c r="B15" s="810"/>
      <c r="C15" s="810"/>
      <c r="D15" s="810"/>
      <c r="E15" s="810"/>
      <c r="F15" s="810"/>
      <c r="G15" s="810"/>
      <c r="H15" s="810"/>
      <c r="I15" s="810"/>
      <c r="J15" s="810"/>
      <c r="K15" s="810"/>
      <c r="L15" s="810"/>
      <c r="M15" s="810"/>
      <c r="N15" s="810"/>
      <c r="O15" s="810"/>
      <c r="P15" s="810"/>
      <c r="Q15" s="810"/>
      <c r="R15" s="810"/>
      <c r="S15" s="810"/>
      <c r="T15" s="810"/>
      <c r="U15" s="810"/>
      <c r="V15" s="810"/>
    </row>
    <row r="16" spans="1:22" x14ac:dyDescent="0.25">
      <c r="A16" s="810"/>
      <c r="B16" s="810"/>
      <c r="C16" s="810"/>
      <c r="D16" s="810"/>
      <c r="E16" s="810"/>
      <c r="F16" s="810"/>
      <c r="G16" s="810"/>
      <c r="H16" s="810"/>
      <c r="I16" s="810"/>
      <c r="J16" s="810"/>
      <c r="K16" s="810"/>
      <c r="L16" s="810"/>
      <c r="M16" s="810"/>
      <c r="N16" s="810"/>
      <c r="O16" s="810"/>
      <c r="P16" s="810"/>
      <c r="Q16" s="810"/>
      <c r="R16" s="810"/>
      <c r="S16" s="810"/>
      <c r="T16" s="810"/>
      <c r="U16" s="810"/>
      <c r="V16" s="810"/>
    </row>
    <row r="17" spans="1:22" x14ac:dyDescent="0.25">
      <c r="A17" s="810"/>
      <c r="B17" s="810"/>
      <c r="C17" s="810"/>
      <c r="D17" s="810"/>
      <c r="E17" s="810"/>
      <c r="F17" s="810"/>
      <c r="G17" s="810"/>
      <c r="H17" s="810"/>
      <c r="I17" s="810"/>
      <c r="J17" s="810"/>
      <c r="K17" s="810"/>
      <c r="L17" s="810"/>
      <c r="M17" s="810"/>
      <c r="N17" s="810"/>
      <c r="O17" s="810"/>
      <c r="P17" s="810"/>
      <c r="Q17" s="810"/>
      <c r="R17" s="810"/>
      <c r="S17" s="810"/>
      <c r="T17" s="810"/>
      <c r="U17" s="810"/>
      <c r="V17" s="810"/>
    </row>
    <row r="18" spans="1:22" x14ac:dyDescent="0.25">
      <c r="A18" s="810"/>
      <c r="B18" s="810"/>
      <c r="C18" s="810"/>
      <c r="D18" s="810"/>
      <c r="E18" s="810"/>
      <c r="F18" s="810"/>
      <c r="G18" s="810"/>
      <c r="H18" s="810"/>
      <c r="I18" s="810"/>
      <c r="J18" s="810"/>
      <c r="K18" s="810"/>
      <c r="L18" s="810"/>
      <c r="M18" s="810"/>
      <c r="N18" s="810"/>
      <c r="O18" s="810"/>
      <c r="P18" s="810"/>
      <c r="Q18" s="810"/>
      <c r="R18" s="810"/>
      <c r="S18" s="810"/>
      <c r="T18" s="810"/>
      <c r="U18" s="810"/>
      <c r="V18" s="810"/>
    </row>
    <row r="19" spans="1:22" x14ac:dyDescent="0.25">
      <c r="A19" s="810"/>
      <c r="B19" s="810"/>
      <c r="C19" s="810"/>
      <c r="D19" s="810"/>
      <c r="E19" s="810"/>
      <c r="F19" s="810"/>
      <c r="G19" s="810"/>
      <c r="H19" s="810"/>
      <c r="I19" s="810"/>
      <c r="J19" s="810"/>
      <c r="K19" s="810"/>
      <c r="L19" s="810"/>
      <c r="M19" s="810"/>
      <c r="N19" s="810"/>
      <c r="O19" s="810"/>
      <c r="P19" s="810"/>
      <c r="Q19" s="810"/>
      <c r="R19" s="810"/>
      <c r="S19" s="810"/>
      <c r="T19" s="810"/>
      <c r="U19" s="810"/>
      <c r="V19" s="810"/>
    </row>
    <row r="20" spans="1:22" x14ac:dyDescent="0.25">
      <c r="A20" s="810"/>
      <c r="B20" s="810"/>
      <c r="C20" s="810"/>
      <c r="D20" s="810"/>
      <c r="E20" s="810"/>
      <c r="F20" s="810"/>
      <c r="G20" s="810"/>
      <c r="H20" s="810"/>
      <c r="I20" s="810"/>
      <c r="J20" s="810"/>
      <c r="K20" s="810"/>
      <c r="L20" s="810"/>
      <c r="M20" s="810"/>
      <c r="N20" s="810"/>
      <c r="O20" s="810"/>
      <c r="P20" s="810"/>
      <c r="Q20" s="810"/>
      <c r="R20" s="810"/>
      <c r="S20" s="810"/>
      <c r="T20" s="810"/>
      <c r="U20" s="810"/>
      <c r="V20" s="810"/>
    </row>
    <row r="21" spans="1:22" x14ac:dyDescent="0.25">
      <c r="A21" s="810"/>
      <c r="B21" s="810"/>
      <c r="C21" s="810"/>
      <c r="D21" s="810"/>
      <c r="E21" s="810"/>
      <c r="F21" s="810"/>
      <c r="G21" s="810"/>
      <c r="H21" s="810"/>
      <c r="I21" s="810"/>
      <c r="J21" s="810"/>
      <c r="K21" s="810"/>
      <c r="L21" s="810"/>
      <c r="M21" s="810"/>
      <c r="N21" s="810"/>
      <c r="O21" s="810"/>
      <c r="P21" s="810"/>
      <c r="Q21" s="810"/>
      <c r="R21" s="810"/>
      <c r="S21" s="810"/>
      <c r="T21" s="810"/>
      <c r="U21" s="810"/>
      <c r="V21" s="810"/>
    </row>
    <row r="22" spans="1:22" x14ac:dyDescent="0.25">
      <c r="A22" s="810"/>
      <c r="B22" s="810"/>
      <c r="C22" s="810"/>
      <c r="D22" s="810"/>
      <c r="E22" s="810"/>
      <c r="F22" s="810"/>
      <c r="G22" s="810"/>
      <c r="H22" s="810"/>
      <c r="I22" s="810"/>
      <c r="J22" s="810"/>
      <c r="K22" s="810"/>
      <c r="L22" s="810"/>
      <c r="M22" s="810"/>
      <c r="N22" s="810"/>
      <c r="O22" s="810"/>
      <c r="P22" s="810"/>
      <c r="Q22" s="810"/>
      <c r="R22" s="810"/>
      <c r="S22" s="810"/>
      <c r="T22" s="810"/>
      <c r="U22" s="810"/>
      <c r="V22" s="810"/>
    </row>
    <row r="23" spans="1:22" x14ac:dyDescent="0.25">
      <c r="A23" s="810"/>
      <c r="B23" s="810"/>
      <c r="C23" s="810"/>
      <c r="D23" s="810"/>
      <c r="E23" s="810"/>
      <c r="F23" s="810"/>
      <c r="G23" s="810"/>
      <c r="H23" s="810"/>
      <c r="I23" s="810"/>
      <c r="J23" s="810"/>
      <c r="K23" s="810"/>
      <c r="L23" s="810"/>
      <c r="M23" s="810"/>
      <c r="N23" s="810"/>
      <c r="O23" s="810"/>
      <c r="P23" s="810"/>
      <c r="Q23" s="810"/>
      <c r="R23" s="810"/>
      <c r="S23" s="810"/>
      <c r="T23" s="810"/>
      <c r="U23" s="810"/>
      <c r="V23" s="810"/>
    </row>
    <row r="24" spans="1:22" x14ac:dyDescent="0.25">
      <c r="A24" s="810"/>
      <c r="B24" s="810"/>
      <c r="C24" s="810"/>
      <c r="D24" s="810"/>
      <c r="E24" s="810"/>
      <c r="F24" s="810"/>
      <c r="G24" s="810"/>
      <c r="H24" s="810"/>
      <c r="I24" s="810"/>
      <c r="J24" s="810"/>
      <c r="K24" s="810"/>
      <c r="L24" s="810"/>
      <c r="M24" s="810"/>
      <c r="N24" s="810"/>
      <c r="O24" s="810"/>
      <c r="P24" s="810"/>
      <c r="Q24" s="810"/>
      <c r="R24" s="810"/>
      <c r="S24" s="810"/>
      <c r="T24" s="810"/>
      <c r="U24" s="810"/>
      <c r="V24" s="810"/>
    </row>
    <row r="25" spans="1:22" x14ac:dyDescent="0.25">
      <c r="A25" s="810"/>
      <c r="B25" s="810"/>
      <c r="C25" s="810"/>
      <c r="D25" s="810"/>
      <c r="E25" s="810"/>
      <c r="F25" s="810"/>
      <c r="G25" s="810"/>
      <c r="H25" s="810"/>
      <c r="I25" s="810"/>
      <c r="J25" s="810"/>
      <c r="K25" s="810"/>
      <c r="L25" s="810"/>
      <c r="M25" s="810"/>
      <c r="N25" s="810"/>
      <c r="O25" s="810"/>
      <c r="P25" s="810"/>
      <c r="Q25" s="810"/>
      <c r="R25" s="810"/>
      <c r="S25" s="810"/>
      <c r="T25" s="810"/>
      <c r="U25" s="810"/>
      <c r="V25" s="810"/>
    </row>
    <row r="26" spans="1:22" x14ac:dyDescent="0.25">
      <c r="A26" s="810"/>
      <c r="B26" s="810"/>
      <c r="C26" s="810"/>
      <c r="D26" s="810"/>
      <c r="E26" s="810"/>
      <c r="F26" s="810"/>
      <c r="G26" s="810"/>
      <c r="H26" s="810"/>
      <c r="I26" s="810"/>
      <c r="J26" s="810"/>
      <c r="K26" s="810"/>
      <c r="L26" s="810"/>
      <c r="M26" s="810"/>
      <c r="N26" s="810"/>
      <c r="O26" s="810"/>
      <c r="P26" s="810"/>
      <c r="Q26" s="810"/>
      <c r="R26" s="810"/>
      <c r="S26" s="810"/>
      <c r="T26" s="810"/>
      <c r="U26" s="810"/>
      <c r="V26" s="810"/>
    </row>
    <row r="27" spans="1:22" x14ac:dyDescent="0.25">
      <c r="A27" s="810"/>
      <c r="B27" s="810"/>
      <c r="C27" s="810"/>
      <c r="D27" s="810"/>
      <c r="E27" s="810"/>
      <c r="F27" s="810"/>
      <c r="G27" s="810"/>
      <c r="H27" s="810"/>
      <c r="I27" s="810"/>
      <c r="J27" s="810"/>
      <c r="K27" s="810"/>
      <c r="L27" s="810"/>
      <c r="M27" s="810"/>
      <c r="N27" s="810"/>
      <c r="O27" s="810"/>
      <c r="P27" s="810"/>
      <c r="Q27" s="810"/>
      <c r="R27" s="810"/>
      <c r="S27" s="810"/>
      <c r="T27" s="810"/>
      <c r="U27" s="810"/>
      <c r="V27" s="810"/>
    </row>
    <row r="28" spans="1:22" x14ac:dyDescent="0.25">
      <c r="A28" s="810"/>
      <c r="B28" s="810"/>
      <c r="C28" s="810"/>
      <c r="D28" s="810"/>
      <c r="E28" s="810"/>
      <c r="F28" s="810"/>
      <c r="G28" s="810"/>
      <c r="H28" s="810"/>
      <c r="I28" s="810"/>
      <c r="J28" s="810"/>
      <c r="K28" s="810"/>
      <c r="L28" s="810"/>
      <c r="M28" s="810"/>
      <c r="N28" s="810"/>
      <c r="O28" s="810"/>
      <c r="P28" s="810"/>
      <c r="Q28" s="810"/>
      <c r="R28" s="810"/>
      <c r="S28" s="810"/>
      <c r="T28" s="810"/>
      <c r="U28" s="810"/>
      <c r="V28" s="810"/>
    </row>
    <row r="29" spans="1:22" x14ac:dyDescent="0.25">
      <c r="A29" s="810"/>
      <c r="B29" s="810"/>
      <c r="C29" s="810"/>
      <c r="D29" s="810"/>
      <c r="E29" s="810"/>
      <c r="F29" s="810"/>
      <c r="G29" s="810"/>
      <c r="H29" s="810"/>
      <c r="I29" s="810"/>
      <c r="J29" s="810"/>
      <c r="K29" s="810"/>
      <c r="L29" s="810"/>
      <c r="M29" s="810"/>
      <c r="N29" s="810"/>
      <c r="O29" s="810"/>
      <c r="P29" s="810"/>
      <c r="Q29" s="810"/>
      <c r="R29" s="810"/>
      <c r="S29" s="810"/>
      <c r="T29" s="810"/>
      <c r="U29" s="810"/>
      <c r="V29" s="810"/>
    </row>
    <row r="30" spans="1:22" x14ac:dyDescent="0.25">
      <c r="A30" s="810"/>
      <c r="B30" s="810"/>
      <c r="C30" s="810"/>
      <c r="D30" s="810"/>
      <c r="E30" s="810"/>
      <c r="F30" s="810"/>
      <c r="G30" s="810"/>
      <c r="H30" s="810"/>
      <c r="I30" s="810"/>
      <c r="J30" s="810"/>
      <c r="K30" s="810"/>
      <c r="L30" s="810"/>
      <c r="M30" s="810"/>
      <c r="N30" s="810"/>
      <c r="O30" s="810"/>
      <c r="P30" s="810"/>
      <c r="Q30" s="810"/>
      <c r="R30" s="810"/>
      <c r="S30" s="810"/>
      <c r="T30" s="810"/>
      <c r="U30" s="810"/>
      <c r="V30" s="810"/>
    </row>
    <row r="31" spans="1:22" x14ac:dyDescent="0.25">
      <c r="A31" s="810"/>
      <c r="B31" s="810"/>
      <c r="C31" s="810"/>
      <c r="D31" s="810"/>
      <c r="E31" s="810"/>
      <c r="F31" s="810"/>
      <c r="G31" s="810"/>
      <c r="H31" s="810"/>
      <c r="I31" s="810"/>
      <c r="J31" s="810"/>
      <c r="K31" s="810"/>
      <c r="L31" s="810"/>
      <c r="M31" s="810"/>
      <c r="N31" s="810"/>
      <c r="O31" s="810"/>
      <c r="P31" s="810"/>
      <c r="Q31" s="810"/>
      <c r="R31" s="810"/>
      <c r="S31" s="810"/>
      <c r="T31" s="810"/>
      <c r="U31" s="810"/>
      <c r="V31" s="810"/>
    </row>
    <row r="32" spans="1:22" x14ac:dyDescent="0.25">
      <c r="A32" s="810"/>
      <c r="B32" s="810"/>
      <c r="C32" s="810"/>
      <c r="D32" s="810"/>
      <c r="E32" s="810"/>
      <c r="F32" s="810"/>
      <c r="G32" s="810"/>
      <c r="H32" s="810"/>
      <c r="I32" s="810"/>
      <c r="J32" s="810"/>
      <c r="K32" s="810"/>
      <c r="L32" s="810"/>
      <c r="M32" s="810"/>
      <c r="N32" s="810"/>
      <c r="O32" s="810"/>
      <c r="P32" s="810"/>
      <c r="Q32" s="810"/>
      <c r="R32" s="810"/>
      <c r="S32" s="810"/>
      <c r="T32" s="810"/>
      <c r="U32" s="810"/>
      <c r="V32" s="810"/>
    </row>
    <row r="33" spans="1:22" x14ac:dyDescent="0.25">
      <c r="A33" s="810"/>
      <c r="B33" s="810"/>
      <c r="C33" s="810"/>
      <c r="D33" s="810"/>
      <c r="E33" s="810"/>
      <c r="F33" s="810"/>
      <c r="G33" s="810"/>
      <c r="H33" s="810"/>
      <c r="I33" s="810"/>
      <c r="J33" s="810"/>
      <c r="K33" s="810"/>
      <c r="L33" s="810"/>
      <c r="M33" s="810"/>
      <c r="N33" s="810"/>
      <c r="O33" s="810"/>
      <c r="P33" s="810"/>
      <c r="Q33" s="810"/>
      <c r="R33" s="810"/>
      <c r="S33" s="810"/>
      <c r="T33" s="810"/>
      <c r="U33" s="810"/>
      <c r="V33" s="810"/>
    </row>
    <row r="34" spans="1:22" x14ac:dyDescent="0.25">
      <c r="A34" s="810"/>
      <c r="B34" s="810"/>
      <c r="C34" s="810"/>
      <c r="D34" s="810"/>
      <c r="E34" s="810"/>
      <c r="F34" s="810"/>
      <c r="G34" s="810"/>
      <c r="H34" s="810"/>
      <c r="I34" s="810"/>
      <c r="J34" s="810"/>
      <c r="K34" s="810"/>
      <c r="L34" s="810"/>
      <c r="M34" s="810"/>
      <c r="N34" s="810"/>
      <c r="O34" s="810"/>
      <c r="P34" s="810"/>
      <c r="Q34" s="810"/>
      <c r="R34" s="810"/>
      <c r="S34" s="810"/>
      <c r="T34" s="810"/>
      <c r="U34" s="810"/>
      <c r="V34" s="810"/>
    </row>
    <row r="35" spans="1:22" x14ac:dyDescent="0.25">
      <c r="A35" s="810"/>
      <c r="B35" s="810"/>
      <c r="C35" s="810"/>
      <c r="D35" s="810"/>
      <c r="E35" s="810"/>
      <c r="F35" s="810"/>
      <c r="G35" s="810"/>
      <c r="H35" s="810"/>
      <c r="I35" s="810"/>
      <c r="J35" s="810"/>
      <c r="K35" s="810"/>
      <c r="L35" s="810"/>
      <c r="M35" s="810"/>
      <c r="N35" s="810"/>
      <c r="O35" s="810"/>
      <c r="P35" s="810"/>
      <c r="Q35" s="810"/>
      <c r="R35" s="810"/>
      <c r="S35" s="810"/>
      <c r="T35" s="810"/>
      <c r="U35" s="810"/>
      <c r="V35" s="810"/>
    </row>
    <row r="36" spans="1:22" x14ac:dyDescent="0.25">
      <c r="A36" s="810"/>
      <c r="B36" s="810"/>
      <c r="C36" s="810"/>
      <c r="D36" s="810"/>
      <c r="E36" s="810"/>
      <c r="F36" s="810"/>
      <c r="G36" s="810"/>
      <c r="H36" s="810"/>
      <c r="I36" s="810"/>
      <c r="J36" s="810"/>
      <c r="K36" s="810"/>
      <c r="L36" s="810"/>
      <c r="M36" s="810"/>
      <c r="N36" s="810"/>
      <c r="O36" s="810"/>
      <c r="P36" s="810"/>
      <c r="Q36" s="810"/>
      <c r="R36" s="810"/>
      <c r="S36" s="810"/>
      <c r="T36" s="810"/>
      <c r="U36" s="810"/>
      <c r="V36" s="810"/>
    </row>
    <row r="37" spans="1:22" x14ac:dyDescent="0.25">
      <c r="A37" s="810"/>
      <c r="B37" s="810"/>
      <c r="C37" s="810"/>
      <c r="D37" s="810"/>
      <c r="E37" s="810"/>
      <c r="F37" s="810"/>
      <c r="G37" s="810"/>
      <c r="H37" s="810"/>
      <c r="I37" s="810"/>
      <c r="J37" s="810"/>
      <c r="K37" s="810"/>
      <c r="L37" s="810"/>
      <c r="M37" s="810"/>
      <c r="N37" s="810"/>
      <c r="O37" s="810"/>
      <c r="P37" s="810"/>
      <c r="Q37" s="810"/>
      <c r="R37" s="810"/>
      <c r="S37" s="810"/>
      <c r="T37" s="810"/>
      <c r="U37" s="810"/>
      <c r="V37" s="810"/>
    </row>
    <row r="38" spans="1:22" x14ac:dyDescent="0.25">
      <c r="A38" s="810"/>
      <c r="B38" s="810"/>
      <c r="C38" s="810"/>
      <c r="D38" s="810"/>
      <c r="E38" s="810"/>
      <c r="F38" s="810"/>
      <c r="G38" s="810"/>
      <c r="H38" s="810"/>
      <c r="I38" s="810"/>
      <c r="J38" s="810"/>
      <c r="K38" s="810"/>
      <c r="L38" s="810"/>
      <c r="M38" s="810"/>
      <c r="N38" s="810"/>
      <c r="O38" s="810"/>
      <c r="P38" s="810"/>
      <c r="Q38" s="810"/>
      <c r="R38" s="810"/>
      <c r="S38" s="810"/>
      <c r="T38" s="810"/>
      <c r="U38" s="810"/>
      <c r="V38" s="810"/>
    </row>
    <row r="39" spans="1:22" x14ac:dyDescent="0.25">
      <c r="A39" s="810"/>
      <c r="B39" s="810"/>
      <c r="C39" s="810"/>
      <c r="D39" s="810"/>
      <c r="E39" s="810"/>
      <c r="F39" s="810"/>
      <c r="G39" s="810"/>
      <c r="H39" s="810"/>
      <c r="I39" s="810"/>
      <c r="J39" s="810"/>
      <c r="K39" s="810"/>
      <c r="L39" s="810"/>
      <c r="M39" s="810"/>
      <c r="N39" s="810"/>
      <c r="O39" s="810"/>
      <c r="P39" s="810"/>
      <c r="Q39" s="810"/>
      <c r="R39" s="810"/>
      <c r="S39" s="810"/>
      <c r="T39" s="810"/>
      <c r="U39" s="810"/>
      <c r="V39" s="810"/>
    </row>
    <row r="40" spans="1:22" x14ac:dyDescent="0.25">
      <c r="A40" s="810"/>
      <c r="B40" s="810"/>
      <c r="C40" s="810"/>
      <c r="D40" s="810"/>
      <c r="E40" s="810"/>
      <c r="F40" s="810"/>
      <c r="G40" s="810"/>
      <c r="H40" s="810"/>
      <c r="I40" s="810"/>
      <c r="J40" s="810"/>
      <c r="K40" s="810"/>
      <c r="L40" s="810"/>
      <c r="M40" s="810"/>
      <c r="N40" s="810"/>
      <c r="O40" s="810"/>
      <c r="P40" s="810"/>
      <c r="Q40" s="810"/>
      <c r="R40" s="810"/>
      <c r="S40" s="810"/>
      <c r="T40" s="810"/>
      <c r="U40" s="810"/>
      <c r="V40" s="810"/>
    </row>
    <row r="41" spans="1:22" x14ac:dyDescent="0.25">
      <c r="A41" s="810"/>
      <c r="B41" s="810"/>
      <c r="C41" s="810"/>
      <c r="D41" s="810"/>
      <c r="E41" s="810"/>
      <c r="F41" s="810"/>
      <c r="G41" s="810"/>
      <c r="H41" s="810"/>
      <c r="I41" s="810"/>
      <c r="J41" s="810"/>
      <c r="K41" s="810"/>
      <c r="L41" s="810"/>
      <c r="M41" s="810"/>
      <c r="N41" s="810"/>
      <c r="O41" s="810"/>
      <c r="P41" s="810"/>
      <c r="Q41" s="810"/>
      <c r="R41" s="810"/>
      <c r="S41" s="810"/>
      <c r="T41" s="810"/>
      <c r="U41" s="810"/>
      <c r="V41" s="810"/>
    </row>
    <row r="42" spans="1:22" x14ac:dyDescent="0.25">
      <c r="A42" s="810"/>
      <c r="B42" s="810"/>
      <c r="C42" s="810"/>
      <c r="D42" s="810"/>
      <c r="E42" s="810"/>
      <c r="F42" s="810"/>
      <c r="G42" s="810"/>
      <c r="H42" s="810"/>
      <c r="I42" s="810"/>
      <c r="J42" s="810"/>
      <c r="K42" s="810"/>
      <c r="L42" s="810"/>
      <c r="M42" s="810"/>
      <c r="N42" s="810"/>
      <c r="O42" s="810"/>
      <c r="P42" s="810"/>
      <c r="Q42" s="810"/>
      <c r="R42" s="810"/>
      <c r="S42" s="810"/>
      <c r="T42" s="810"/>
      <c r="U42" s="810"/>
      <c r="V42" s="810"/>
    </row>
    <row r="43" spans="1:22" x14ac:dyDescent="0.25">
      <c r="A43" s="810"/>
      <c r="B43" s="810"/>
      <c r="C43" s="810"/>
      <c r="D43" s="810"/>
      <c r="E43" s="810"/>
      <c r="F43" s="810"/>
      <c r="G43" s="810"/>
      <c r="H43" s="810"/>
      <c r="I43" s="810"/>
      <c r="J43" s="810"/>
      <c r="K43" s="810"/>
      <c r="L43" s="810"/>
      <c r="M43" s="810"/>
      <c r="N43" s="810"/>
      <c r="O43" s="810"/>
      <c r="P43" s="810"/>
      <c r="Q43" s="810"/>
      <c r="R43" s="810"/>
      <c r="S43" s="810"/>
      <c r="T43" s="810"/>
      <c r="U43" s="810"/>
      <c r="V43" s="810"/>
    </row>
    <row r="44" spans="1:22" x14ac:dyDescent="0.25">
      <c r="A44" s="810"/>
      <c r="B44" s="810"/>
      <c r="C44" s="810"/>
      <c r="D44" s="810"/>
      <c r="E44" s="810"/>
      <c r="F44" s="810"/>
      <c r="G44" s="810"/>
      <c r="H44" s="810"/>
      <c r="I44" s="810"/>
      <c r="J44" s="810"/>
      <c r="K44" s="810"/>
      <c r="L44" s="810"/>
      <c r="M44" s="810"/>
      <c r="N44" s="810"/>
      <c r="O44" s="810"/>
      <c r="P44" s="810"/>
      <c r="Q44" s="810"/>
      <c r="R44" s="810"/>
      <c r="S44" s="810"/>
      <c r="T44" s="810"/>
      <c r="U44" s="810"/>
      <c r="V44" s="810"/>
    </row>
    <row r="45" spans="1:22" x14ac:dyDescent="0.25">
      <c r="A45" s="810"/>
      <c r="B45" s="810"/>
      <c r="C45" s="810"/>
      <c r="D45" s="810"/>
      <c r="E45" s="810"/>
      <c r="F45" s="810"/>
      <c r="G45" s="810"/>
      <c r="H45" s="810"/>
      <c r="I45" s="810"/>
      <c r="J45" s="810"/>
      <c r="K45" s="810"/>
      <c r="L45" s="810"/>
      <c r="M45" s="810"/>
      <c r="N45" s="810"/>
      <c r="O45" s="810"/>
      <c r="P45" s="810"/>
      <c r="Q45" s="810"/>
      <c r="R45" s="810"/>
      <c r="S45" s="810"/>
      <c r="T45" s="810"/>
      <c r="U45" s="810"/>
      <c r="V45" s="810"/>
    </row>
    <row r="46" spans="1:22" x14ac:dyDescent="0.25">
      <c r="A46" s="810"/>
      <c r="B46" s="810"/>
      <c r="C46" s="810"/>
      <c r="D46" s="810"/>
      <c r="E46" s="810"/>
      <c r="F46" s="810"/>
      <c r="G46" s="810"/>
      <c r="H46" s="810"/>
      <c r="I46" s="810"/>
      <c r="J46" s="810"/>
      <c r="K46" s="810"/>
      <c r="L46" s="810"/>
      <c r="M46" s="810"/>
      <c r="N46" s="810"/>
      <c r="O46" s="810"/>
      <c r="P46" s="810"/>
      <c r="Q46" s="810"/>
      <c r="R46" s="810"/>
      <c r="S46" s="810"/>
      <c r="T46" s="810"/>
      <c r="U46" s="810"/>
      <c r="V46" s="810"/>
    </row>
    <row r="47" spans="1:22" x14ac:dyDescent="0.25">
      <c r="A47" s="810"/>
      <c r="B47" s="810"/>
      <c r="C47" s="810"/>
      <c r="D47" s="810"/>
      <c r="E47" s="810"/>
      <c r="F47" s="810"/>
      <c r="G47" s="810"/>
      <c r="H47" s="810"/>
      <c r="I47" s="810"/>
      <c r="J47" s="810"/>
      <c r="K47" s="810"/>
      <c r="L47" s="810"/>
      <c r="M47" s="810"/>
      <c r="N47" s="810"/>
      <c r="O47" s="810"/>
      <c r="P47" s="810"/>
      <c r="Q47" s="810"/>
      <c r="R47" s="810"/>
      <c r="S47" s="810"/>
      <c r="T47" s="810"/>
      <c r="U47" s="810"/>
      <c r="V47" s="810"/>
    </row>
    <row r="48" spans="1:22" x14ac:dyDescent="0.25">
      <c r="A48" s="810"/>
      <c r="B48" s="810"/>
      <c r="C48" s="810"/>
      <c r="D48" s="810"/>
      <c r="E48" s="810"/>
      <c r="F48" s="810"/>
      <c r="G48" s="810"/>
      <c r="H48" s="810"/>
      <c r="I48" s="810"/>
      <c r="J48" s="810"/>
      <c r="K48" s="810"/>
      <c r="L48" s="810"/>
      <c r="M48" s="810"/>
      <c r="N48" s="810"/>
      <c r="O48" s="810"/>
      <c r="P48" s="810"/>
      <c r="Q48" s="810"/>
      <c r="R48" s="810"/>
      <c r="S48" s="810"/>
      <c r="T48" s="810"/>
      <c r="U48" s="810"/>
      <c r="V48" s="810"/>
    </row>
    <row r="49" spans="1:22" x14ac:dyDescent="0.25">
      <c r="A49" s="810"/>
      <c r="B49" s="810"/>
      <c r="C49" s="810"/>
      <c r="D49" s="810"/>
      <c r="E49" s="810"/>
      <c r="F49" s="810"/>
      <c r="G49" s="810"/>
      <c r="H49" s="810"/>
      <c r="I49" s="810"/>
      <c r="J49" s="810"/>
      <c r="K49" s="810"/>
      <c r="L49" s="810"/>
      <c r="M49" s="810"/>
      <c r="N49" s="810"/>
      <c r="O49" s="810"/>
      <c r="P49" s="810"/>
      <c r="Q49" s="810"/>
      <c r="R49" s="810"/>
      <c r="S49" s="810"/>
      <c r="T49" s="810"/>
      <c r="U49" s="810"/>
      <c r="V49" s="810"/>
    </row>
    <row r="50" spans="1:22" x14ac:dyDescent="0.25">
      <c r="A50" s="810"/>
      <c r="B50" s="810"/>
      <c r="C50" s="810"/>
      <c r="D50" s="810"/>
      <c r="E50" s="810"/>
      <c r="F50" s="810"/>
      <c r="G50" s="810"/>
      <c r="H50" s="810"/>
      <c r="I50" s="810"/>
      <c r="J50" s="810"/>
      <c r="K50" s="810"/>
      <c r="L50" s="810"/>
      <c r="M50" s="810"/>
      <c r="N50" s="810"/>
      <c r="O50" s="810"/>
      <c r="P50" s="810"/>
      <c r="Q50" s="810"/>
      <c r="R50" s="810"/>
      <c r="S50" s="810"/>
      <c r="T50" s="810"/>
      <c r="U50" s="810"/>
      <c r="V50" s="810"/>
    </row>
    <row r="51" spans="1:22" x14ac:dyDescent="0.25">
      <c r="A51" s="810"/>
      <c r="B51" s="810"/>
      <c r="C51" s="810"/>
      <c r="D51" s="810"/>
      <c r="E51" s="810"/>
      <c r="F51" s="810"/>
      <c r="G51" s="810"/>
      <c r="H51" s="810"/>
      <c r="I51" s="810"/>
      <c r="J51" s="810"/>
      <c r="K51" s="810"/>
      <c r="L51" s="810"/>
      <c r="M51" s="810"/>
      <c r="N51" s="810"/>
      <c r="O51" s="810"/>
      <c r="P51" s="810"/>
      <c r="Q51" s="810"/>
      <c r="R51" s="810"/>
      <c r="S51" s="810"/>
      <c r="T51" s="810"/>
      <c r="U51" s="810"/>
      <c r="V51" s="810"/>
    </row>
    <row r="52" spans="1:22" x14ac:dyDescent="0.25">
      <c r="A52" s="810"/>
      <c r="B52" s="810"/>
      <c r="C52" s="810"/>
      <c r="D52" s="810"/>
      <c r="E52" s="810"/>
      <c r="F52" s="810"/>
      <c r="G52" s="810"/>
      <c r="H52" s="810"/>
      <c r="I52" s="810"/>
      <c r="J52" s="810"/>
      <c r="K52" s="810"/>
      <c r="L52" s="810"/>
      <c r="M52" s="810"/>
      <c r="N52" s="810"/>
      <c r="O52" s="810"/>
      <c r="P52" s="810"/>
      <c r="Q52" s="810"/>
      <c r="R52" s="810"/>
      <c r="S52" s="810"/>
      <c r="T52" s="810"/>
      <c r="U52" s="810"/>
      <c r="V52" s="810"/>
    </row>
    <row r="53" spans="1:22" x14ac:dyDescent="0.25">
      <c r="A53" s="810"/>
      <c r="B53" s="810"/>
      <c r="C53" s="810"/>
      <c r="D53" s="810"/>
      <c r="E53" s="810"/>
      <c r="F53" s="810"/>
      <c r="G53" s="810"/>
      <c r="H53" s="810"/>
      <c r="I53" s="810"/>
      <c r="J53" s="810"/>
      <c r="K53" s="810"/>
      <c r="L53" s="810"/>
      <c r="M53" s="810"/>
      <c r="N53" s="810"/>
      <c r="O53" s="810"/>
      <c r="P53" s="810"/>
      <c r="Q53" s="810"/>
      <c r="R53" s="810"/>
      <c r="S53" s="810"/>
      <c r="T53" s="810"/>
      <c r="U53" s="810"/>
      <c r="V53" s="810"/>
    </row>
    <row r="54" spans="1:22" x14ac:dyDescent="0.25">
      <c r="A54" s="810"/>
      <c r="B54" s="810"/>
      <c r="C54" s="810"/>
      <c r="D54" s="810"/>
      <c r="E54" s="810"/>
      <c r="F54" s="810"/>
      <c r="G54" s="810"/>
      <c r="H54" s="810"/>
      <c r="I54" s="810"/>
      <c r="J54" s="810"/>
      <c r="K54" s="810"/>
      <c r="L54" s="810"/>
      <c r="M54" s="810"/>
      <c r="N54" s="810"/>
      <c r="O54" s="810"/>
      <c r="P54" s="810"/>
      <c r="Q54" s="810"/>
      <c r="R54" s="810"/>
      <c r="S54" s="810"/>
      <c r="T54" s="810"/>
      <c r="U54" s="810"/>
      <c r="V54" s="810"/>
    </row>
    <row r="55" spans="1:22" x14ac:dyDescent="0.25">
      <c r="A55" s="810"/>
      <c r="B55" s="810"/>
      <c r="C55" s="810"/>
      <c r="D55" s="810"/>
      <c r="E55" s="810"/>
      <c r="F55" s="810"/>
      <c r="G55" s="810"/>
      <c r="H55" s="810"/>
      <c r="I55" s="810"/>
      <c r="J55" s="810"/>
      <c r="K55" s="810"/>
      <c r="L55" s="810"/>
      <c r="M55" s="810"/>
      <c r="N55" s="810"/>
      <c r="O55" s="810"/>
      <c r="P55" s="810"/>
      <c r="Q55" s="810"/>
      <c r="R55" s="810"/>
      <c r="S55" s="810"/>
      <c r="T55" s="810"/>
      <c r="U55" s="810"/>
      <c r="V55" s="810"/>
    </row>
    <row r="56" spans="1:22" x14ac:dyDescent="0.25">
      <c r="A56" s="810"/>
      <c r="B56" s="810"/>
      <c r="C56" s="810"/>
      <c r="D56" s="810"/>
      <c r="E56" s="810"/>
      <c r="F56" s="810"/>
      <c r="G56" s="810"/>
      <c r="H56" s="810"/>
      <c r="I56" s="810"/>
      <c r="J56" s="810"/>
      <c r="K56" s="810"/>
      <c r="L56" s="810"/>
      <c r="M56" s="810"/>
      <c r="N56" s="810"/>
      <c r="O56" s="810"/>
      <c r="P56" s="810"/>
      <c r="Q56" s="810"/>
      <c r="R56" s="810"/>
      <c r="S56" s="810"/>
      <c r="T56" s="810"/>
      <c r="U56" s="810"/>
      <c r="V56" s="810"/>
    </row>
    <row r="57" spans="1:22" x14ac:dyDescent="0.25">
      <c r="A57" s="810"/>
      <c r="B57" s="810"/>
      <c r="C57" s="810"/>
      <c r="D57" s="810"/>
      <c r="E57" s="810"/>
      <c r="F57" s="810"/>
      <c r="G57" s="810"/>
      <c r="H57" s="810"/>
      <c r="I57" s="810"/>
      <c r="J57" s="810"/>
      <c r="K57" s="810"/>
      <c r="L57" s="810"/>
      <c r="M57" s="810"/>
      <c r="N57" s="810"/>
      <c r="O57" s="810"/>
      <c r="P57" s="810"/>
      <c r="Q57" s="810"/>
      <c r="R57" s="810"/>
      <c r="S57" s="810"/>
      <c r="T57" s="810"/>
      <c r="U57" s="810"/>
      <c r="V57" s="810"/>
    </row>
    <row r="58" spans="1:22" x14ac:dyDescent="0.25">
      <c r="A58" s="810"/>
      <c r="B58" s="810"/>
      <c r="C58" s="810"/>
      <c r="D58" s="810"/>
      <c r="E58" s="810"/>
      <c r="F58" s="810"/>
      <c r="G58" s="810"/>
      <c r="H58" s="810"/>
      <c r="I58" s="810"/>
      <c r="J58" s="810"/>
      <c r="K58" s="810"/>
      <c r="L58" s="810"/>
      <c r="M58" s="810"/>
      <c r="N58" s="810"/>
      <c r="O58" s="810"/>
      <c r="P58" s="810"/>
      <c r="Q58" s="810"/>
      <c r="R58" s="810"/>
      <c r="S58" s="810"/>
      <c r="T58" s="810"/>
      <c r="U58" s="810"/>
      <c r="V58" s="810"/>
    </row>
    <row r="59" spans="1:22" x14ac:dyDescent="0.25">
      <c r="A59" s="810"/>
      <c r="B59" s="810"/>
      <c r="C59" s="810"/>
      <c r="D59" s="810"/>
      <c r="E59" s="810"/>
      <c r="F59" s="810"/>
      <c r="G59" s="810"/>
      <c r="H59" s="810"/>
      <c r="I59" s="810"/>
      <c r="J59" s="810"/>
      <c r="K59" s="810"/>
      <c r="L59" s="810"/>
      <c r="M59" s="810"/>
      <c r="N59" s="810"/>
      <c r="O59" s="810"/>
      <c r="P59" s="810"/>
      <c r="Q59" s="810"/>
      <c r="R59" s="810"/>
      <c r="S59" s="810"/>
      <c r="T59" s="810"/>
      <c r="U59" s="810"/>
      <c r="V59" s="810"/>
    </row>
    <row r="60" spans="1:22" x14ac:dyDescent="0.25">
      <c r="A60" s="810"/>
      <c r="B60" s="810"/>
      <c r="C60" s="810"/>
      <c r="D60" s="810"/>
      <c r="E60" s="810"/>
      <c r="F60" s="810"/>
      <c r="G60" s="810"/>
      <c r="H60" s="810"/>
      <c r="I60" s="810"/>
      <c r="J60" s="810"/>
      <c r="K60" s="810"/>
      <c r="L60" s="810"/>
      <c r="M60" s="810"/>
      <c r="N60" s="810"/>
      <c r="O60" s="810"/>
      <c r="P60" s="810"/>
      <c r="Q60" s="810"/>
      <c r="R60" s="810"/>
      <c r="S60" s="810"/>
      <c r="T60" s="810"/>
      <c r="U60" s="810"/>
      <c r="V60" s="810"/>
    </row>
    <row r="61" spans="1:22" x14ac:dyDescent="0.25">
      <c r="A61" s="810"/>
      <c r="B61" s="810"/>
      <c r="C61" s="810"/>
      <c r="D61" s="810"/>
      <c r="E61" s="810"/>
      <c r="F61" s="810"/>
      <c r="G61" s="810"/>
      <c r="H61" s="810"/>
      <c r="I61" s="810"/>
      <c r="J61" s="810"/>
      <c r="K61" s="810"/>
      <c r="L61" s="810"/>
      <c r="M61" s="810"/>
      <c r="N61" s="810"/>
      <c r="O61" s="810"/>
      <c r="P61" s="810"/>
      <c r="Q61" s="810"/>
      <c r="R61" s="810"/>
      <c r="S61" s="810"/>
      <c r="T61" s="810"/>
      <c r="U61" s="810"/>
      <c r="V61" s="810"/>
    </row>
    <row r="62" spans="1:22" x14ac:dyDescent="0.25">
      <c r="A62" s="810"/>
      <c r="B62" s="810"/>
      <c r="C62" s="810"/>
      <c r="D62" s="810"/>
      <c r="E62" s="810"/>
      <c r="F62" s="810"/>
      <c r="G62" s="810"/>
      <c r="H62" s="810"/>
      <c r="I62" s="810"/>
      <c r="J62" s="810"/>
      <c r="K62" s="810"/>
      <c r="L62" s="810"/>
      <c r="M62" s="810"/>
      <c r="N62" s="810"/>
      <c r="O62" s="810"/>
      <c r="P62" s="810"/>
      <c r="Q62" s="810"/>
      <c r="R62" s="810"/>
      <c r="S62" s="810"/>
      <c r="T62" s="810"/>
      <c r="U62" s="810"/>
      <c r="V62" s="810"/>
    </row>
    <row r="63" spans="1:22" x14ac:dyDescent="0.25">
      <c r="A63" s="810"/>
      <c r="B63" s="810"/>
      <c r="C63" s="810"/>
      <c r="D63" s="810"/>
      <c r="E63" s="810"/>
      <c r="F63" s="810"/>
      <c r="G63" s="810"/>
      <c r="H63" s="810"/>
      <c r="I63" s="810"/>
      <c r="J63" s="810"/>
      <c r="K63" s="810"/>
      <c r="L63" s="810"/>
      <c r="M63" s="810"/>
      <c r="N63" s="810"/>
      <c r="O63" s="810"/>
      <c r="P63" s="810"/>
      <c r="Q63" s="810"/>
      <c r="R63" s="810"/>
      <c r="S63" s="810"/>
      <c r="T63" s="810"/>
      <c r="U63" s="810"/>
      <c r="V63" s="810"/>
    </row>
    <row r="64" spans="1:22" x14ac:dyDescent="0.25">
      <c r="A64" s="810"/>
      <c r="B64" s="810"/>
      <c r="C64" s="810"/>
      <c r="D64" s="810"/>
      <c r="E64" s="810"/>
      <c r="F64" s="810"/>
      <c r="G64" s="810"/>
      <c r="H64" s="810"/>
      <c r="I64" s="810"/>
      <c r="J64" s="810"/>
      <c r="K64" s="810"/>
      <c r="L64" s="810"/>
      <c r="M64" s="810"/>
      <c r="N64" s="810"/>
      <c r="O64" s="810"/>
      <c r="P64" s="810"/>
      <c r="Q64" s="810"/>
      <c r="R64" s="810"/>
      <c r="S64" s="810"/>
      <c r="T64" s="810"/>
      <c r="U64" s="810"/>
      <c r="V64" s="810"/>
    </row>
    <row r="65" spans="1:22" x14ac:dyDescent="0.25">
      <c r="A65" s="810"/>
      <c r="B65" s="810"/>
      <c r="C65" s="810"/>
      <c r="D65" s="810"/>
      <c r="E65" s="810"/>
      <c r="F65" s="810"/>
      <c r="G65" s="810"/>
      <c r="H65" s="810"/>
      <c r="I65" s="810"/>
      <c r="J65" s="810"/>
      <c r="K65" s="810"/>
      <c r="L65" s="810"/>
      <c r="M65" s="810"/>
      <c r="N65" s="810"/>
      <c r="O65" s="810"/>
      <c r="P65" s="810"/>
      <c r="Q65" s="810"/>
      <c r="R65" s="810"/>
      <c r="S65" s="810"/>
      <c r="T65" s="810"/>
      <c r="U65" s="810"/>
      <c r="V65" s="810"/>
    </row>
    <row r="66" spans="1:22" x14ac:dyDescent="0.25">
      <c r="A66" s="810"/>
      <c r="B66" s="810"/>
      <c r="C66" s="810"/>
      <c r="D66" s="810"/>
      <c r="E66" s="810"/>
      <c r="F66" s="810"/>
      <c r="G66" s="810"/>
      <c r="H66" s="810"/>
      <c r="I66" s="810"/>
      <c r="J66" s="810"/>
      <c r="K66" s="810"/>
      <c r="L66" s="810"/>
      <c r="M66" s="810"/>
      <c r="N66" s="810"/>
      <c r="O66" s="810"/>
      <c r="P66" s="810"/>
      <c r="Q66" s="810"/>
      <c r="R66" s="810"/>
      <c r="S66" s="810"/>
      <c r="T66" s="810"/>
      <c r="U66" s="810"/>
      <c r="V66" s="810"/>
    </row>
    <row r="67" spans="1:22" x14ac:dyDescent="0.25">
      <c r="A67" s="810"/>
      <c r="B67" s="810"/>
      <c r="C67" s="810"/>
      <c r="D67" s="810"/>
      <c r="E67" s="810"/>
      <c r="F67" s="810"/>
      <c r="G67" s="810"/>
      <c r="H67" s="810"/>
      <c r="I67" s="810"/>
      <c r="J67" s="810"/>
      <c r="K67" s="810"/>
      <c r="L67" s="810"/>
      <c r="M67" s="810"/>
      <c r="N67" s="810"/>
      <c r="O67" s="810"/>
      <c r="P67" s="810"/>
      <c r="Q67" s="810"/>
      <c r="R67" s="810"/>
      <c r="S67" s="810"/>
      <c r="T67" s="810"/>
      <c r="U67" s="810"/>
      <c r="V67" s="810"/>
    </row>
    <row r="68" spans="1:22" x14ac:dyDescent="0.25">
      <c r="A68" s="810"/>
      <c r="B68" s="810"/>
      <c r="C68" s="810"/>
      <c r="D68" s="810"/>
      <c r="E68" s="810"/>
      <c r="F68" s="810"/>
      <c r="G68" s="810"/>
      <c r="H68" s="810"/>
      <c r="I68" s="810"/>
      <c r="J68" s="810"/>
      <c r="K68" s="810"/>
      <c r="L68" s="810"/>
      <c r="M68" s="810"/>
      <c r="N68" s="810"/>
      <c r="O68" s="810"/>
      <c r="P68" s="810"/>
      <c r="Q68" s="810"/>
      <c r="R68" s="810"/>
      <c r="S68" s="810"/>
      <c r="T68" s="810"/>
      <c r="U68" s="810"/>
      <c r="V68" s="810"/>
    </row>
    <row r="69" spans="1:22" x14ac:dyDescent="0.25">
      <c r="A69" s="810"/>
      <c r="B69" s="810"/>
      <c r="C69" s="810"/>
      <c r="D69" s="810"/>
      <c r="E69" s="810"/>
      <c r="F69" s="810"/>
      <c r="G69" s="810"/>
      <c r="H69" s="810"/>
      <c r="I69" s="810"/>
      <c r="J69" s="810"/>
      <c r="K69" s="810"/>
      <c r="L69" s="810"/>
      <c r="M69" s="810"/>
      <c r="N69" s="810"/>
      <c r="O69" s="810"/>
      <c r="P69" s="810"/>
      <c r="Q69" s="810"/>
      <c r="R69" s="810"/>
      <c r="S69" s="810"/>
      <c r="T69" s="810"/>
      <c r="U69" s="810"/>
      <c r="V69" s="810"/>
    </row>
    <row r="70" spans="1:22" x14ac:dyDescent="0.25">
      <c r="A70" s="810"/>
      <c r="B70" s="810"/>
      <c r="C70" s="810"/>
      <c r="D70" s="810"/>
      <c r="E70" s="810"/>
      <c r="F70" s="810"/>
      <c r="G70" s="810"/>
      <c r="H70" s="810"/>
      <c r="I70" s="810"/>
      <c r="J70" s="810"/>
      <c r="K70" s="810"/>
      <c r="L70" s="810"/>
      <c r="M70" s="810"/>
      <c r="N70" s="810"/>
      <c r="O70" s="810"/>
      <c r="P70" s="810"/>
      <c r="Q70" s="810"/>
      <c r="R70" s="810"/>
      <c r="S70" s="810"/>
      <c r="T70" s="810"/>
      <c r="U70" s="810"/>
      <c r="V70" s="810"/>
    </row>
    <row r="71" spans="1:22" x14ac:dyDescent="0.25">
      <c r="A71" s="810"/>
      <c r="B71" s="810"/>
      <c r="C71" s="810"/>
      <c r="D71" s="810"/>
      <c r="E71" s="810"/>
      <c r="F71" s="810"/>
      <c r="G71" s="810"/>
      <c r="H71" s="810"/>
      <c r="I71" s="810"/>
      <c r="J71" s="810"/>
      <c r="K71" s="810"/>
      <c r="L71" s="810"/>
      <c r="M71" s="810"/>
      <c r="N71" s="810"/>
      <c r="O71" s="810"/>
      <c r="P71" s="810"/>
      <c r="Q71" s="810"/>
      <c r="R71" s="810"/>
      <c r="S71" s="810"/>
      <c r="T71" s="810"/>
      <c r="U71" s="810"/>
      <c r="V71" s="810"/>
    </row>
    <row r="72" spans="1:22" x14ac:dyDescent="0.25">
      <c r="A72" s="810"/>
      <c r="B72" s="810"/>
      <c r="C72" s="810"/>
      <c r="D72" s="810"/>
      <c r="E72" s="810"/>
      <c r="F72" s="810"/>
      <c r="G72" s="810"/>
      <c r="H72" s="810"/>
      <c r="I72" s="810"/>
      <c r="J72" s="810"/>
      <c r="K72" s="810"/>
      <c r="L72" s="810"/>
      <c r="M72" s="810"/>
      <c r="N72" s="810"/>
      <c r="O72" s="810"/>
      <c r="P72" s="810"/>
      <c r="Q72" s="810"/>
      <c r="R72" s="810"/>
      <c r="S72" s="810"/>
      <c r="T72" s="810"/>
      <c r="U72" s="810"/>
      <c r="V72" s="810"/>
    </row>
    <row r="73" spans="1:22" x14ac:dyDescent="0.25">
      <c r="A73" s="810"/>
      <c r="B73" s="810"/>
      <c r="C73" s="810"/>
      <c r="D73" s="810"/>
      <c r="E73" s="810"/>
      <c r="F73" s="810"/>
      <c r="G73" s="810"/>
      <c r="H73" s="810"/>
      <c r="I73" s="810"/>
      <c r="J73" s="810"/>
      <c r="K73" s="810"/>
      <c r="L73" s="810"/>
      <c r="M73" s="810"/>
      <c r="N73" s="810"/>
      <c r="O73" s="810"/>
      <c r="P73" s="810"/>
      <c r="Q73" s="810"/>
      <c r="R73" s="810"/>
      <c r="S73" s="810"/>
      <c r="T73" s="810"/>
      <c r="U73" s="810"/>
      <c r="V73" s="810"/>
    </row>
    <row r="74" spans="1:22" x14ac:dyDescent="0.25">
      <c r="A74" s="810"/>
      <c r="B74" s="810"/>
      <c r="C74" s="810"/>
      <c r="D74" s="810"/>
      <c r="E74" s="810"/>
      <c r="F74" s="810"/>
      <c r="G74" s="810"/>
      <c r="H74" s="810"/>
      <c r="I74" s="810"/>
      <c r="J74" s="810"/>
      <c r="K74" s="810"/>
      <c r="L74" s="810"/>
      <c r="M74" s="810"/>
      <c r="N74" s="810"/>
      <c r="O74" s="810"/>
      <c r="P74" s="810"/>
      <c r="Q74" s="810"/>
      <c r="R74" s="810"/>
      <c r="S74" s="810"/>
      <c r="T74" s="810"/>
      <c r="U74" s="810"/>
      <c r="V74" s="810"/>
    </row>
    <row r="75" spans="1:22" x14ac:dyDescent="0.25">
      <c r="A75" s="810"/>
      <c r="B75" s="810"/>
      <c r="C75" s="810"/>
      <c r="D75" s="810"/>
      <c r="E75" s="810"/>
      <c r="F75" s="810"/>
      <c r="G75" s="810"/>
      <c r="H75" s="810"/>
      <c r="I75" s="810"/>
      <c r="J75" s="810"/>
      <c r="K75" s="810"/>
      <c r="L75" s="810"/>
      <c r="M75" s="810"/>
      <c r="N75" s="810"/>
      <c r="O75" s="810"/>
      <c r="P75" s="810"/>
      <c r="Q75" s="810"/>
      <c r="R75" s="810"/>
      <c r="S75" s="810"/>
      <c r="T75" s="810"/>
      <c r="U75" s="810"/>
      <c r="V75" s="810"/>
    </row>
    <row r="76" spans="1:22" x14ac:dyDescent="0.25">
      <c r="A76" s="810"/>
      <c r="B76" s="810"/>
      <c r="C76" s="810"/>
      <c r="D76" s="810"/>
      <c r="E76" s="810"/>
      <c r="F76" s="810"/>
      <c r="G76" s="810"/>
      <c r="H76" s="810"/>
      <c r="I76" s="810"/>
      <c r="J76" s="810"/>
      <c r="K76" s="810"/>
      <c r="L76" s="810"/>
      <c r="M76" s="810"/>
      <c r="N76" s="810"/>
      <c r="O76" s="810"/>
      <c r="P76" s="810"/>
      <c r="Q76" s="810"/>
      <c r="R76" s="810"/>
      <c r="S76" s="810"/>
      <c r="T76" s="810"/>
      <c r="U76" s="810"/>
      <c r="V76" s="810"/>
    </row>
    <row r="77" spans="1:22" x14ac:dyDescent="0.25">
      <c r="A77" s="810"/>
      <c r="B77" s="810"/>
      <c r="C77" s="810"/>
      <c r="D77" s="810"/>
      <c r="E77" s="810"/>
      <c r="F77" s="810"/>
      <c r="G77" s="810"/>
      <c r="H77" s="810"/>
      <c r="I77" s="810"/>
      <c r="J77" s="810"/>
      <c r="K77" s="810"/>
      <c r="L77" s="810"/>
      <c r="M77" s="810"/>
      <c r="N77" s="810"/>
      <c r="O77" s="810"/>
      <c r="P77" s="810"/>
      <c r="Q77" s="810"/>
      <c r="R77" s="810"/>
      <c r="S77" s="810"/>
      <c r="T77" s="810"/>
      <c r="U77" s="810"/>
      <c r="V77" s="810"/>
    </row>
    <row r="78" spans="1:22" x14ac:dyDescent="0.25">
      <c r="A78" s="810"/>
      <c r="B78" s="810"/>
      <c r="C78" s="810"/>
      <c r="D78" s="810"/>
      <c r="E78" s="810"/>
      <c r="F78" s="810"/>
      <c r="G78" s="810"/>
      <c r="H78" s="810"/>
      <c r="I78" s="810"/>
      <c r="J78" s="810"/>
      <c r="K78" s="810"/>
      <c r="L78" s="810"/>
      <c r="M78" s="810"/>
      <c r="N78" s="810"/>
      <c r="O78" s="810"/>
      <c r="P78" s="810"/>
      <c r="Q78" s="810"/>
      <c r="R78" s="810"/>
      <c r="S78" s="810"/>
      <c r="T78" s="810"/>
      <c r="U78" s="810"/>
      <c r="V78" s="810"/>
    </row>
    <row r="79" spans="1:22" x14ac:dyDescent="0.25">
      <c r="A79" s="810"/>
      <c r="B79" s="810"/>
      <c r="C79" s="810"/>
      <c r="D79" s="810"/>
      <c r="E79" s="810"/>
      <c r="F79" s="810"/>
      <c r="G79" s="810"/>
      <c r="H79" s="810"/>
      <c r="I79" s="810"/>
      <c r="J79" s="810"/>
      <c r="K79" s="810"/>
      <c r="L79" s="810"/>
      <c r="M79" s="810"/>
      <c r="N79" s="810"/>
      <c r="O79" s="810"/>
      <c r="P79" s="810"/>
      <c r="Q79" s="810"/>
      <c r="R79" s="810"/>
      <c r="S79" s="810"/>
      <c r="T79" s="810"/>
      <c r="U79" s="810"/>
      <c r="V79" s="810"/>
    </row>
    <row r="80" spans="1:22" x14ac:dyDescent="0.25">
      <c r="A80" s="810"/>
      <c r="B80" s="810"/>
      <c r="C80" s="810"/>
      <c r="D80" s="810"/>
      <c r="E80" s="810"/>
      <c r="F80" s="810"/>
      <c r="G80" s="810"/>
      <c r="H80" s="810"/>
      <c r="I80" s="810"/>
      <c r="J80" s="810"/>
      <c r="K80" s="810"/>
      <c r="L80" s="810"/>
      <c r="M80" s="810"/>
      <c r="N80" s="810"/>
      <c r="O80" s="810"/>
      <c r="P80" s="810"/>
      <c r="Q80" s="810"/>
      <c r="R80" s="810"/>
      <c r="S80" s="810"/>
      <c r="T80" s="810"/>
      <c r="U80" s="810"/>
      <c r="V80" s="810"/>
    </row>
    <row r="81" spans="1:22" x14ac:dyDescent="0.25">
      <c r="A81" s="810"/>
      <c r="B81" s="810"/>
      <c r="C81" s="810"/>
      <c r="D81" s="810"/>
      <c r="E81" s="810"/>
      <c r="F81" s="810"/>
      <c r="G81" s="810"/>
      <c r="H81" s="810"/>
      <c r="I81" s="810"/>
      <c r="J81" s="810"/>
      <c r="K81" s="810"/>
      <c r="L81" s="810"/>
      <c r="M81" s="810"/>
      <c r="N81" s="810"/>
      <c r="O81" s="810"/>
      <c r="P81" s="810"/>
      <c r="Q81" s="810"/>
      <c r="R81" s="810"/>
      <c r="S81" s="810"/>
      <c r="T81" s="810"/>
      <c r="U81" s="810"/>
      <c r="V81" s="810"/>
    </row>
    <row r="82" spans="1:22" x14ac:dyDescent="0.25">
      <c r="A82" s="810"/>
      <c r="B82" s="810"/>
      <c r="C82" s="810"/>
      <c r="D82" s="810"/>
      <c r="E82" s="810"/>
      <c r="F82" s="810"/>
      <c r="G82" s="810"/>
      <c r="H82" s="810"/>
      <c r="I82" s="810"/>
      <c r="J82" s="810"/>
      <c r="K82" s="810"/>
      <c r="L82" s="810"/>
      <c r="M82" s="810"/>
      <c r="N82" s="810"/>
      <c r="O82" s="810"/>
      <c r="P82" s="810"/>
      <c r="Q82" s="810"/>
      <c r="R82" s="810"/>
      <c r="S82" s="810"/>
      <c r="T82" s="810"/>
      <c r="U82" s="810"/>
      <c r="V82" s="810"/>
    </row>
    <row r="83" spans="1:22" x14ac:dyDescent="0.25">
      <c r="A83" s="810"/>
      <c r="B83" s="810"/>
      <c r="C83" s="810"/>
      <c r="D83" s="810"/>
      <c r="E83" s="810"/>
      <c r="F83" s="810"/>
      <c r="G83" s="810"/>
      <c r="H83" s="810"/>
      <c r="I83" s="810"/>
      <c r="J83" s="810"/>
      <c r="K83" s="810"/>
      <c r="L83" s="810"/>
      <c r="M83" s="810"/>
      <c r="N83" s="810"/>
      <c r="O83" s="810"/>
      <c r="P83" s="810"/>
      <c r="Q83" s="810"/>
      <c r="R83" s="810"/>
      <c r="S83" s="810"/>
      <c r="T83" s="810"/>
      <c r="U83" s="810"/>
      <c r="V83" s="810"/>
    </row>
    <row r="84" spans="1:22" x14ac:dyDescent="0.25">
      <c r="A84" s="810"/>
      <c r="B84" s="810"/>
      <c r="C84" s="810"/>
      <c r="D84" s="810"/>
      <c r="E84" s="810"/>
      <c r="F84" s="810"/>
      <c r="G84" s="810"/>
      <c r="H84" s="810"/>
      <c r="I84" s="810"/>
      <c r="J84" s="810"/>
      <c r="K84" s="810"/>
      <c r="L84" s="810"/>
      <c r="M84" s="810"/>
      <c r="N84" s="810"/>
      <c r="O84" s="810"/>
      <c r="P84" s="810"/>
      <c r="Q84" s="810"/>
      <c r="R84" s="810"/>
      <c r="S84" s="810"/>
      <c r="T84" s="810"/>
      <c r="U84" s="810"/>
      <c r="V84" s="810"/>
    </row>
    <row r="85" spans="1:22" x14ac:dyDescent="0.25">
      <c r="A85" s="810"/>
      <c r="B85" s="810"/>
      <c r="C85" s="810"/>
      <c r="D85" s="810"/>
      <c r="E85" s="810"/>
      <c r="F85" s="810"/>
      <c r="G85" s="810"/>
      <c r="H85" s="810"/>
      <c r="I85" s="810"/>
      <c r="J85" s="810"/>
      <c r="K85" s="810"/>
      <c r="L85" s="810"/>
      <c r="M85" s="810"/>
      <c r="N85" s="810"/>
      <c r="O85" s="810"/>
      <c r="P85" s="810"/>
      <c r="Q85" s="810"/>
      <c r="R85" s="810"/>
      <c r="S85" s="810"/>
      <c r="T85" s="810"/>
      <c r="U85" s="810"/>
      <c r="V85" s="810"/>
    </row>
    <row r="86" spans="1:22" x14ac:dyDescent="0.25">
      <c r="A86" s="810"/>
      <c r="B86" s="810"/>
      <c r="C86" s="810"/>
      <c r="D86" s="810"/>
      <c r="E86" s="810"/>
      <c r="F86" s="810"/>
      <c r="G86" s="810"/>
      <c r="H86" s="810"/>
      <c r="I86" s="810"/>
      <c r="J86" s="810"/>
      <c r="K86" s="810"/>
      <c r="L86" s="810"/>
      <c r="M86" s="810"/>
      <c r="N86" s="810"/>
      <c r="O86" s="810"/>
      <c r="P86" s="810"/>
      <c r="Q86" s="810"/>
      <c r="R86" s="810"/>
      <c r="S86" s="810"/>
      <c r="T86" s="810"/>
      <c r="U86" s="810"/>
      <c r="V86" s="810"/>
    </row>
    <row r="87" spans="1:22" x14ac:dyDescent="0.25">
      <c r="A87" s="810"/>
      <c r="B87" s="810"/>
      <c r="C87" s="810"/>
      <c r="D87" s="810"/>
      <c r="E87" s="810"/>
      <c r="F87" s="810"/>
      <c r="G87" s="810"/>
      <c r="H87" s="810"/>
      <c r="I87" s="810"/>
      <c r="J87" s="810"/>
      <c r="K87" s="810"/>
      <c r="L87" s="810"/>
      <c r="M87" s="810"/>
      <c r="N87" s="810"/>
      <c r="O87" s="810"/>
      <c r="P87" s="810"/>
      <c r="Q87" s="810"/>
      <c r="R87" s="810"/>
      <c r="S87" s="810"/>
      <c r="T87" s="810"/>
      <c r="U87" s="810"/>
      <c r="V87" s="810"/>
    </row>
    <row r="88" spans="1:22" x14ac:dyDescent="0.25">
      <c r="A88" s="810"/>
      <c r="B88" s="810"/>
      <c r="C88" s="810"/>
      <c r="D88" s="810"/>
      <c r="E88" s="810"/>
      <c r="F88" s="810"/>
      <c r="G88" s="810"/>
      <c r="H88" s="810"/>
      <c r="I88" s="810"/>
      <c r="J88" s="810"/>
      <c r="K88" s="810"/>
      <c r="L88" s="810"/>
      <c r="M88" s="810"/>
      <c r="N88" s="810"/>
      <c r="O88" s="810"/>
      <c r="P88" s="810"/>
      <c r="Q88" s="810"/>
      <c r="R88" s="810"/>
      <c r="S88" s="810"/>
      <c r="T88" s="810"/>
      <c r="U88" s="810"/>
      <c r="V88" s="810"/>
    </row>
    <row r="89" spans="1:22" x14ac:dyDescent="0.25">
      <c r="A89" s="810"/>
      <c r="B89" s="810"/>
      <c r="C89" s="810"/>
      <c r="D89" s="810"/>
      <c r="E89" s="810"/>
      <c r="F89" s="810"/>
      <c r="G89" s="810"/>
      <c r="H89" s="810"/>
      <c r="I89" s="810"/>
      <c r="J89" s="810"/>
      <c r="K89" s="810"/>
      <c r="L89" s="810"/>
      <c r="M89" s="810"/>
      <c r="N89" s="810"/>
      <c r="O89" s="810"/>
      <c r="P89" s="810"/>
      <c r="Q89" s="810"/>
      <c r="R89" s="810"/>
      <c r="S89" s="810"/>
      <c r="T89" s="810"/>
      <c r="U89" s="810"/>
      <c r="V89" s="810"/>
    </row>
    <row r="90" spans="1:22" x14ac:dyDescent="0.25">
      <c r="A90" s="810"/>
      <c r="B90" s="810"/>
      <c r="C90" s="810"/>
      <c r="D90" s="810"/>
      <c r="E90" s="810"/>
      <c r="F90" s="810"/>
      <c r="G90" s="810"/>
      <c r="H90" s="810"/>
      <c r="I90" s="810"/>
      <c r="J90" s="810"/>
      <c r="K90" s="810"/>
      <c r="L90" s="810"/>
      <c r="M90" s="810"/>
      <c r="N90" s="810"/>
      <c r="O90" s="810"/>
      <c r="P90" s="810"/>
      <c r="Q90" s="810"/>
      <c r="R90" s="810"/>
      <c r="S90" s="810"/>
      <c r="T90" s="810"/>
      <c r="U90" s="810"/>
      <c r="V90" s="810"/>
    </row>
    <row r="91" spans="1:22" x14ac:dyDescent="0.25">
      <c r="A91" s="810"/>
      <c r="B91" s="810"/>
      <c r="C91" s="810"/>
      <c r="D91" s="810"/>
      <c r="E91" s="810"/>
      <c r="F91" s="810"/>
      <c r="G91" s="810"/>
      <c r="H91" s="810"/>
      <c r="I91" s="810"/>
      <c r="J91" s="810"/>
      <c r="K91" s="810"/>
      <c r="L91" s="810"/>
      <c r="M91" s="810"/>
      <c r="N91" s="810"/>
      <c r="O91" s="810"/>
      <c r="P91" s="810"/>
      <c r="Q91" s="810"/>
      <c r="R91" s="810"/>
      <c r="S91" s="810"/>
      <c r="T91" s="810"/>
      <c r="U91" s="810"/>
      <c r="V91" s="810"/>
    </row>
    <row r="92" spans="1:22" x14ac:dyDescent="0.25">
      <c r="A92" s="810"/>
      <c r="B92" s="810"/>
      <c r="C92" s="810"/>
      <c r="D92" s="810"/>
      <c r="E92" s="810"/>
      <c r="F92" s="810"/>
      <c r="G92" s="810"/>
      <c r="H92" s="810"/>
      <c r="I92" s="810"/>
      <c r="J92" s="810"/>
      <c r="K92" s="810"/>
      <c r="L92" s="810"/>
      <c r="M92" s="810"/>
      <c r="N92" s="810"/>
      <c r="O92" s="810"/>
      <c r="P92" s="810"/>
      <c r="Q92" s="810"/>
      <c r="R92" s="810"/>
      <c r="S92" s="810"/>
      <c r="T92" s="810"/>
      <c r="U92" s="810"/>
      <c r="V92" s="810"/>
    </row>
    <row r="93" spans="1:22" x14ac:dyDescent="0.25">
      <c r="A93" s="810"/>
      <c r="B93" s="810"/>
      <c r="C93" s="810"/>
      <c r="D93" s="810"/>
      <c r="E93" s="810"/>
      <c r="F93" s="810"/>
      <c r="G93" s="810"/>
      <c r="H93" s="810"/>
      <c r="I93" s="810"/>
      <c r="J93" s="810"/>
      <c r="K93" s="810"/>
      <c r="L93" s="810"/>
      <c r="M93" s="810"/>
      <c r="N93" s="810"/>
      <c r="O93" s="810"/>
      <c r="P93" s="810"/>
      <c r="Q93" s="810"/>
      <c r="R93" s="810"/>
      <c r="S93" s="810"/>
      <c r="T93" s="810"/>
      <c r="U93" s="810"/>
      <c r="V93" s="810"/>
    </row>
    <row r="94" spans="1:22" x14ac:dyDescent="0.25">
      <c r="A94" s="810"/>
      <c r="B94" s="810"/>
      <c r="C94" s="810"/>
      <c r="D94" s="810"/>
      <c r="E94" s="810"/>
      <c r="F94" s="810"/>
      <c r="G94" s="810"/>
      <c r="H94" s="810"/>
      <c r="I94" s="810"/>
      <c r="J94" s="810"/>
      <c r="K94" s="810"/>
      <c r="L94" s="810"/>
      <c r="M94" s="810"/>
      <c r="N94" s="810"/>
      <c r="O94" s="810"/>
      <c r="P94" s="810"/>
      <c r="Q94" s="810"/>
      <c r="R94" s="810"/>
      <c r="S94" s="810"/>
      <c r="T94" s="810"/>
      <c r="U94" s="810"/>
      <c r="V94" s="810"/>
    </row>
    <row r="95" spans="1:22" x14ac:dyDescent="0.25">
      <c r="A95" s="810"/>
      <c r="B95" s="810"/>
      <c r="C95" s="810"/>
      <c r="D95" s="810"/>
      <c r="E95" s="810"/>
      <c r="F95" s="810"/>
      <c r="G95" s="810"/>
      <c r="H95" s="810"/>
      <c r="I95" s="810"/>
      <c r="J95" s="810"/>
      <c r="K95" s="810"/>
      <c r="L95" s="810"/>
      <c r="M95" s="810"/>
      <c r="N95" s="810"/>
      <c r="O95" s="810"/>
      <c r="P95" s="810"/>
      <c r="Q95" s="810"/>
      <c r="R95" s="810"/>
      <c r="S95" s="810"/>
      <c r="T95" s="810"/>
      <c r="U95" s="810"/>
      <c r="V95" s="810"/>
    </row>
    <row r="96" spans="1:22" x14ac:dyDescent="0.25">
      <c r="A96" s="810"/>
      <c r="B96" s="810"/>
      <c r="C96" s="810"/>
      <c r="D96" s="810"/>
      <c r="E96" s="810"/>
      <c r="F96" s="810"/>
      <c r="G96" s="810"/>
      <c r="H96" s="810"/>
      <c r="I96" s="810"/>
      <c r="J96" s="810"/>
      <c r="K96" s="810"/>
      <c r="L96" s="810"/>
      <c r="M96" s="810"/>
      <c r="N96" s="810"/>
      <c r="O96" s="810"/>
      <c r="P96" s="810"/>
      <c r="Q96" s="810"/>
      <c r="R96" s="810"/>
      <c r="S96" s="810"/>
      <c r="T96" s="810"/>
      <c r="U96" s="810"/>
      <c r="V96" s="810"/>
    </row>
    <row r="97" spans="1:22" x14ac:dyDescent="0.25">
      <c r="A97" s="810"/>
      <c r="B97" s="810"/>
      <c r="C97" s="810"/>
      <c r="D97" s="810"/>
      <c r="E97" s="810"/>
      <c r="F97" s="810"/>
      <c r="G97" s="810"/>
      <c r="H97" s="810"/>
      <c r="I97" s="810"/>
      <c r="J97" s="810"/>
      <c r="K97" s="810"/>
      <c r="L97" s="810"/>
      <c r="M97" s="810"/>
      <c r="N97" s="810"/>
      <c r="O97" s="810"/>
      <c r="P97" s="810"/>
      <c r="Q97" s="810"/>
      <c r="R97" s="810"/>
      <c r="S97" s="810"/>
      <c r="T97" s="810"/>
      <c r="U97" s="810"/>
      <c r="V97" s="810"/>
    </row>
    <row r="98" spans="1:22" x14ac:dyDescent="0.25">
      <c r="A98" s="810"/>
      <c r="B98" s="810"/>
      <c r="C98" s="810"/>
      <c r="D98" s="810"/>
      <c r="E98" s="810"/>
      <c r="F98" s="810"/>
      <c r="G98" s="810"/>
      <c r="H98" s="810"/>
      <c r="I98" s="810"/>
      <c r="J98" s="810"/>
      <c r="K98" s="810"/>
      <c r="L98" s="810"/>
      <c r="M98" s="810"/>
      <c r="N98" s="810"/>
      <c r="O98" s="810"/>
      <c r="P98" s="810"/>
      <c r="Q98" s="810"/>
      <c r="R98" s="810"/>
      <c r="S98" s="810"/>
      <c r="T98" s="810"/>
      <c r="U98" s="810"/>
      <c r="V98" s="810"/>
    </row>
    <row r="99" spans="1:22" x14ac:dyDescent="0.25">
      <c r="A99" s="810"/>
      <c r="B99" s="810"/>
      <c r="C99" s="810"/>
      <c r="D99" s="810"/>
      <c r="E99" s="810"/>
      <c r="F99" s="810"/>
      <c r="G99" s="810"/>
      <c r="H99" s="810"/>
      <c r="I99" s="810"/>
      <c r="J99" s="810"/>
      <c r="K99" s="810"/>
      <c r="L99" s="810"/>
      <c r="M99" s="810"/>
      <c r="N99" s="810"/>
      <c r="O99" s="810"/>
      <c r="P99" s="810"/>
      <c r="Q99" s="810"/>
      <c r="R99" s="810"/>
      <c r="S99" s="810"/>
      <c r="T99" s="810"/>
      <c r="U99" s="810"/>
      <c r="V99" s="810"/>
    </row>
    <row r="100" spans="1:22" x14ac:dyDescent="0.25">
      <c r="A100" s="810"/>
      <c r="B100" s="810"/>
      <c r="C100" s="810"/>
      <c r="D100" s="810"/>
      <c r="E100" s="810"/>
      <c r="F100" s="810"/>
      <c r="G100" s="810"/>
      <c r="H100" s="810"/>
      <c r="I100" s="810"/>
      <c r="J100" s="810"/>
      <c r="K100" s="810"/>
      <c r="L100" s="810"/>
      <c r="M100" s="810"/>
      <c r="N100" s="810"/>
      <c r="O100" s="810"/>
      <c r="P100" s="810"/>
      <c r="Q100" s="810"/>
      <c r="R100" s="810"/>
      <c r="S100" s="810"/>
      <c r="T100" s="810"/>
      <c r="U100" s="810"/>
      <c r="V100" s="810"/>
    </row>
  </sheetData>
  <sheetProtection algorithmName="SHA-512" hashValue="W+rOccyW+GsTpoCb+tB1Bgn3kXVwxocRNXzvTiafKpluSFc0CPJMg5DEfTQM1CF3HaMt6UTRz5q0ut1pql5SLA==" saltValue="p6SyyM+T7GoM/f1M1j8ZGg==" spinCount="100000" sheet="1" objects="1" scenarios="1"/>
  <mergeCells count="1">
    <mergeCell ref="A1:V100"/>
  </mergeCells>
  <printOptions horizontalCentered="1"/>
  <pageMargins left="0.23622047244094491" right="0.23622047244094491" top="0.23622047244094491" bottom="0.23622047244094491" header="0.31496062992125984" footer="0.31496062992125984"/>
  <pageSetup paperSize="9" scale="4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70C0"/>
  </sheetPr>
  <dimension ref="A1:AB50"/>
  <sheetViews>
    <sheetView view="pageBreakPreview" zoomScaleNormal="100" zoomScaleSheetLayoutView="100" workbookViewId="0">
      <selection activeCell="N36" sqref="N36:N37"/>
    </sheetView>
  </sheetViews>
  <sheetFormatPr defaultRowHeight="12.75" x14ac:dyDescent="0.25"/>
  <cols>
    <col min="1" max="1" width="1.7109375" style="1" customWidth="1"/>
    <col min="2" max="2" width="0.85546875" style="1" customWidth="1"/>
    <col min="3" max="3" width="21.5703125" style="1" customWidth="1"/>
    <col min="4" max="4" width="1.7109375" style="1" customWidth="1"/>
    <col min="5" max="5" width="37.5703125" style="1" customWidth="1"/>
    <col min="6" max="6" width="1.7109375" style="1" customWidth="1"/>
    <col min="7" max="7" width="2.28515625" style="1" customWidth="1"/>
    <col min="8" max="8" width="1.7109375" style="1" customWidth="1"/>
    <col min="9" max="10" width="2.5703125" style="1" customWidth="1"/>
    <col min="11" max="11" width="4.5703125" style="11" customWidth="1"/>
    <col min="12" max="12" width="31.5703125" style="11" customWidth="1"/>
    <col min="13" max="13" width="7.5703125" style="12" customWidth="1"/>
    <col min="14" max="14" width="5.7109375" style="13" customWidth="1"/>
    <col min="15" max="15" width="1.7109375" style="13" customWidth="1"/>
    <col min="16" max="16" width="11.42578125" style="12" customWidth="1"/>
    <col min="17" max="17" width="0.85546875" style="1" customWidth="1"/>
    <col min="18" max="18" width="1.7109375" style="1" customWidth="1"/>
    <col min="19" max="19" width="10.28515625" style="1" bestFit="1" customWidth="1"/>
    <col min="20" max="20" width="11.140625" style="1" bestFit="1" customWidth="1"/>
    <col min="21" max="21" width="9.85546875" style="1" bestFit="1" customWidth="1"/>
    <col min="22" max="22" width="9.140625" style="336"/>
    <col min="23" max="16384" width="9.140625" style="1"/>
  </cols>
  <sheetData>
    <row r="1" spans="1:28" s="24" customFormat="1" ht="8.1" customHeight="1" x14ac:dyDescent="0.25">
      <c r="A1" s="129"/>
      <c r="B1" s="119"/>
      <c r="C1" s="119"/>
      <c r="D1" s="119"/>
      <c r="E1" s="119"/>
      <c r="F1" s="119"/>
      <c r="G1" s="119"/>
      <c r="H1" s="119"/>
      <c r="I1" s="119"/>
      <c r="J1" s="119"/>
      <c r="K1" s="150"/>
      <c r="L1" s="151"/>
      <c r="M1" s="152"/>
      <c r="N1" s="153"/>
      <c r="O1" s="153"/>
      <c r="P1" s="152"/>
      <c r="Q1" s="119"/>
      <c r="R1" s="131"/>
      <c r="V1" s="334"/>
    </row>
    <row r="2" spans="1:28" s="100" customFormat="1" ht="39.950000000000003" customHeight="1" x14ac:dyDescent="0.25">
      <c r="A2" s="105"/>
      <c r="B2" s="660"/>
      <c r="C2" s="661"/>
      <c r="D2" s="661"/>
      <c r="E2" s="661"/>
      <c r="F2" s="662"/>
      <c r="G2" s="374"/>
      <c r="H2" s="666"/>
      <c r="I2" s="667"/>
      <c r="J2" s="667"/>
      <c r="K2" s="667"/>
      <c r="L2" s="667"/>
      <c r="M2" s="667"/>
      <c r="N2" s="667"/>
      <c r="O2" s="667"/>
      <c r="P2" s="667"/>
      <c r="Q2" s="668"/>
      <c r="R2" s="141"/>
      <c r="S2" s="381"/>
      <c r="T2" s="381"/>
      <c r="U2" s="381"/>
      <c r="V2" s="335"/>
      <c r="W2" s="381"/>
      <c r="X2" s="381"/>
      <c r="Y2" s="381"/>
      <c r="Z2" s="381"/>
      <c r="AA2" s="381"/>
      <c r="AB2" s="374"/>
    </row>
    <row r="3" spans="1:28" s="100" customFormat="1" ht="15" customHeight="1" x14ac:dyDescent="0.25">
      <c r="A3" s="105"/>
      <c r="B3" s="677" t="s">
        <v>190</v>
      </c>
      <c r="C3" s="678"/>
      <c r="D3" s="678"/>
      <c r="E3" s="678"/>
      <c r="F3" s="679"/>
      <c r="G3" s="374"/>
      <c r="H3" s="669"/>
      <c r="I3" s="670"/>
      <c r="J3" s="670"/>
      <c r="K3" s="670"/>
      <c r="L3" s="670"/>
      <c r="M3" s="670"/>
      <c r="N3" s="670"/>
      <c r="O3" s="670"/>
      <c r="P3" s="670"/>
      <c r="Q3" s="671"/>
      <c r="R3" s="141"/>
      <c r="S3" s="381"/>
      <c r="T3" s="381"/>
      <c r="U3" s="381"/>
      <c r="V3" s="335"/>
      <c r="W3" s="381"/>
      <c r="X3" s="381"/>
      <c r="Y3" s="381"/>
      <c r="Z3" s="381"/>
      <c r="AA3" s="381"/>
      <c r="AB3" s="374"/>
    </row>
    <row r="4" spans="1:28" s="100" customFormat="1" ht="15" customHeight="1" x14ac:dyDescent="0.25">
      <c r="A4" s="105"/>
      <c r="B4" s="677" t="s">
        <v>115</v>
      </c>
      <c r="C4" s="678"/>
      <c r="D4" s="678"/>
      <c r="E4" s="678"/>
      <c r="F4" s="679"/>
      <c r="G4" s="374"/>
      <c r="H4" s="669"/>
      <c r="I4" s="670"/>
      <c r="J4" s="670"/>
      <c r="K4" s="670"/>
      <c r="L4" s="670"/>
      <c r="M4" s="670"/>
      <c r="N4" s="670"/>
      <c r="O4" s="670"/>
      <c r="P4" s="670"/>
      <c r="Q4" s="671"/>
      <c r="R4" s="141"/>
      <c r="S4" s="381"/>
      <c r="T4" s="381"/>
      <c r="U4" s="381"/>
      <c r="V4" s="335"/>
      <c r="W4" s="381"/>
      <c r="X4" s="381"/>
      <c r="Y4" s="381"/>
      <c r="Z4" s="381"/>
      <c r="AA4" s="381"/>
      <c r="AB4" s="374"/>
    </row>
    <row r="5" spans="1:28" s="100" customFormat="1" ht="15" customHeight="1" x14ac:dyDescent="0.25">
      <c r="A5" s="105"/>
      <c r="B5" s="846" t="s">
        <v>160</v>
      </c>
      <c r="C5" s="847"/>
      <c r="D5" s="847"/>
      <c r="E5" s="847"/>
      <c r="F5" s="848"/>
      <c r="G5" s="374"/>
      <c r="H5" s="669"/>
      <c r="I5" s="670"/>
      <c r="J5" s="670"/>
      <c r="K5" s="670"/>
      <c r="L5" s="670"/>
      <c r="M5" s="670"/>
      <c r="N5" s="670"/>
      <c r="O5" s="670"/>
      <c r="P5" s="670"/>
      <c r="Q5" s="671"/>
      <c r="R5" s="141"/>
      <c r="S5" s="381"/>
      <c r="T5" s="381"/>
      <c r="U5" s="381"/>
      <c r="V5" s="335"/>
      <c r="W5" s="381"/>
      <c r="X5" s="381"/>
      <c r="Y5" s="381"/>
      <c r="Z5" s="381"/>
      <c r="AA5" s="381"/>
      <c r="AB5" s="374"/>
    </row>
    <row r="6" spans="1:28" s="100" customFormat="1" ht="15" customHeight="1" x14ac:dyDescent="0.25">
      <c r="A6" s="105"/>
      <c r="B6" s="680" t="s">
        <v>114</v>
      </c>
      <c r="C6" s="681"/>
      <c r="D6" s="681"/>
      <c r="E6" s="681"/>
      <c r="F6" s="682"/>
      <c r="G6" s="140"/>
      <c r="H6" s="672"/>
      <c r="I6" s="673"/>
      <c r="J6" s="673"/>
      <c r="K6" s="673"/>
      <c r="L6" s="673"/>
      <c r="M6" s="673"/>
      <c r="N6" s="673"/>
      <c r="O6" s="673"/>
      <c r="P6" s="673"/>
      <c r="Q6" s="674"/>
      <c r="R6" s="141"/>
      <c r="S6" s="381"/>
      <c r="T6" s="381"/>
      <c r="U6" s="381"/>
      <c r="V6" s="335"/>
      <c r="W6" s="381"/>
      <c r="X6" s="381"/>
      <c r="Y6" s="381"/>
      <c r="Z6" s="381"/>
      <c r="AA6" s="381"/>
      <c r="AB6" s="374"/>
    </row>
    <row r="7" spans="1:28" s="24" customFormat="1" ht="8.1" customHeight="1" x14ac:dyDescent="0.25">
      <c r="A7" s="393"/>
      <c r="B7" s="394"/>
      <c r="C7" s="394"/>
      <c r="D7" s="394"/>
      <c r="E7" s="394"/>
      <c r="F7" s="394"/>
      <c r="G7" s="394"/>
      <c r="H7" s="394"/>
      <c r="I7" s="394"/>
      <c r="J7" s="394"/>
      <c r="K7" s="86"/>
      <c r="L7" s="75"/>
      <c r="M7" s="76"/>
      <c r="N7" s="77"/>
      <c r="O7" s="77"/>
      <c r="P7" s="76"/>
      <c r="Q7" s="394"/>
      <c r="R7" s="395"/>
      <c r="V7" s="334"/>
    </row>
    <row r="8" spans="1:28" s="24" customFormat="1" ht="7.5" customHeight="1" x14ac:dyDescent="0.25">
      <c r="A8" s="393"/>
      <c r="B8" s="394"/>
      <c r="C8" s="394"/>
      <c r="D8" s="394"/>
      <c r="E8" s="394"/>
      <c r="F8" s="394"/>
      <c r="G8" s="394"/>
      <c r="H8" s="394"/>
      <c r="I8" s="394"/>
      <c r="J8" s="394"/>
      <c r="K8" s="86"/>
      <c r="L8" s="75"/>
      <c r="M8" s="76"/>
      <c r="N8" s="77"/>
      <c r="O8" s="77"/>
      <c r="P8" s="76"/>
      <c r="Q8" s="394"/>
      <c r="R8" s="395"/>
      <c r="V8" s="334"/>
    </row>
    <row r="9" spans="1:28" s="24" customFormat="1" ht="3.95" customHeight="1" x14ac:dyDescent="0.25">
      <c r="A9" s="393"/>
      <c r="B9" s="394"/>
      <c r="C9" s="394"/>
      <c r="D9" s="394"/>
      <c r="E9" s="394"/>
      <c r="F9" s="55"/>
      <c r="G9" s="394"/>
      <c r="H9" s="405"/>
      <c r="I9" s="405"/>
      <c r="J9" s="405"/>
      <c r="K9" s="405"/>
      <c r="L9" s="405"/>
      <c r="M9" s="406"/>
      <c r="N9" s="405"/>
      <c r="O9" s="405"/>
      <c r="P9" s="405"/>
      <c r="Q9" s="405"/>
      <c r="R9" s="395"/>
      <c r="S9" s="342"/>
      <c r="T9" s="342"/>
      <c r="U9" s="342"/>
    </row>
    <row r="10" spans="1:28" ht="15" customHeight="1" x14ac:dyDescent="0.25">
      <c r="A10" s="105"/>
      <c r="B10" s="374"/>
      <c r="C10" s="399" t="s">
        <v>401</v>
      </c>
      <c r="D10" s="374"/>
      <c r="E10" s="56">
        <f>Summary!L13</f>
        <v>0</v>
      </c>
      <c r="F10" s="380"/>
      <c r="G10" s="399" t="s">
        <v>402</v>
      </c>
      <c r="J10" s="374"/>
      <c r="K10" s="397"/>
      <c r="L10" s="845">
        <f>Summary!L16</f>
        <v>0</v>
      </c>
      <c r="M10" s="845">
        <f>Summary!N16</f>
        <v>0</v>
      </c>
      <c r="N10" s="845">
        <f>Summary!C77</f>
        <v>0</v>
      </c>
      <c r="O10" s="845">
        <f>Summary!D77</f>
        <v>0</v>
      </c>
      <c r="P10" s="845">
        <f>Summary!E77</f>
        <v>0</v>
      </c>
      <c r="Q10" s="397"/>
      <c r="R10" s="106"/>
      <c r="S10" s="343"/>
      <c r="T10" s="343"/>
      <c r="U10" s="343"/>
      <c r="V10" s="1"/>
    </row>
    <row r="11" spans="1:28" s="250" customFormat="1" ht="9" customHeight="1" x14ac:dyDescent="0.25">
      <c r="A11" s="397"/>
      <c r="B11" s="397"/>
      <c r="C11" s="397"/>
      <c r="D11" s="397"/>
      <c r="E11" s="408"/>
      <c r="F11" s="397"/>
      <c r="G11" s="397"/>
      <c r="H11" s="397"/>
      <c r="I11" s="397"/>
      <c r="J11" s="397"/>
      <c r="K11" s="397"/>
      <c r="L11" s="397"/>
      <c r="M11" s="407"/>
      <c r="N11" s="397"/>
      <c r="O11" s="397"/>
      <c r="P11" s="397"/>
      <c r="Q11" s="397"/>
      <c r="R11" s="397"/>
    </row>
    <row r="12" spans="1:28" ht="8.1" customHeight="1" x14ac:dyDescent="0.25">
      <c r="A12" s="105"/>
      <c r="B12" s="375"/>
      <c r="C12" s="376"/>
      <c r="D12" s="376"/>
      <c r="E12" s="376"/>
      <c r="F12" s="376"/>
      <c r="G12" s="376"/>
      <c r="H12" s="376"/>
      <c r="I12" s="376"/>
      <c r="J12" s="376"/>
      <c r="K12" s="81"/>
      <c r="L12" s="81"/>
      <c r="M12" s="82"/>
      <c r="N12" s="83"/>
      <c r="O12" s="83"/>
      <c r="P12" s="82"/>
      <c r="Q12" s="377"/>
      <c r="R12" s="106"/>
    </row>
    <row r="13" spans="1:28" s="8" customFormat="1" ht="20.100000000000001" customHeight="1" x14ac:dyDescent="0.25">
      <c r="A13" s="132"/>
      <c r="B13" s="50"/>
      <c r="C13" s="451" t="s">
        <v>53</v>
      </c>
      <c r="D13" s="51"/>
      <c r="E13" s="849" t="s">
        <v>499</v>
      </c>
      <c r="F13" s="849"/>
      <c r="G13" s="849"/>
      <c r="H13" s="849"/>
      <c r="I13" s="849"/>
      <c r="J13" s="849"/>
      <c r="K13" s="849"/>
      <c r="L13" s="849"/>
      <c r="M13" s="849"/>
      <c r="N13" s="849"/>
      <c r="O13" s="849"/>
      <c r="P13" s="849"/>
      <c r="Q13" s="52"/>
      <c r="R13" s="133"/>
      <c r="V13" s="337"/>
    </row>
    <row r="14" spans="1:28" s="10" customFormat="1" ht="15" customHeight="1" x14ac:dyDescent="0.25">
      <c r="A14" s="142"/>
      <c r="B14" s="65"/>
      <c r="C14" s="850" t="s">
        <v>299</v>
      </c>
      <c r="D14" s="850"/>
      <c r="E14" s="850"/>
      <c r="F14" s="850"/>
      <c r="G14" s="850"/>
      <c r="H14" s="850"/>
      <c r="I14" s="850"/>
      <c r="J14" s="850"/>
      <c r="K14" s="850"/>
      <c r="L14" s="850"/>
      <c r="M14" s="850"/>
      <c r="N14" s="850"/>
      <c r="O14" s="850"/>
      <c r="P14" s="850"/>
      <c r="Q14" s="71"/>
      <c r="R14" s="143"/>
      <c r="V14" s="338"/>
    </row>
    <row r="15" spans="1:28" s="10" customFormat="1" ht="7.5" customHeight="1" x14ac:dyDescent="0.25">
      <c r="A15" s="142"/>
      <c r="B15" s="65"/>
      <c r="C15" s="546"/>
      <c r="D15" s="449"/>
      <c r="E15" s="69"/>
      <c r="F15" s="69"/>
      <c r="G15" s="69"/>
      <c r="H15" s="69"/>
      <c r="I15" s="69"/>
      <c r="J15" s="452"/>
      <c r="K15" s="547"/>
      <c r="L15" s="452"/>
      <c r="M15" s="548"/>
      <c r="N15" s="452"/>
      <c r="O15" s="452"/>
      <c r="P15" s="69"/>
      <c r="Q15" s="71"/>
      <c r="R15" s="143"/>
      <c r="V15" s="338"/>
    </row>
    <row r="16" spans="1:28" s="199" customFormat="1" ht="15" customHeight="1" x14ac:dyDescent="0.2">
      <c r="A16" s="191"/>
      <c r="B16" s="192"/>
      <c r="C16" s="413" t="s">
        <v>19</v>
      </c>
      <c r="D16" s="190"/>
      <c r="E16" s="851" t="s">
        <v>300</v>
      </c>
      <c r="F16" s="851"/>
      <c r="G16" s="851"/>
      <c r="H16" s="851"/>
      <c r="I16" s="851"/>
      <c r="J16" s="190"/>
      <c r="K16" s="193" t="s">
        <v>21</v>
      </c>
      <c r="L16" s="193" t="s">
        <v>449</v>
      </c>
      <c r="M16" s="855" t="s">
        <v>22</v>
      </c>
      <c r="N16" s="855"/>
      <c r="O16" s="196"/>
      <c r="P16" s="574" t="s">
        <v>23</v>
      </c>
      <c r="Q16" s="197"/>
      <c r="R16" s="198"/>
      <c r="S16" s="345"/>
      <c r="T16" s="346"/>
      <c r="U16" s="345"/>
      <c r="V16" s="339"/>
    </row>
    <row r="17" spans="1:22" s="199" customFormat="1" ht="15" customHeight="1" thickBot="1" x14ac:dyDescent="0.25">
      <c r="A17" s="191"/>
      <c r="B17" s="192"/>
      <c r="C17" s="194"/>
      <c r="D17" s="190"/>
      <c r="E17" s="420"/>
      <c r="F17" s="420"/>
      <c r="G17" s="420"/>
      <c r="H17" s="420"/>
      <c r="I17" s="420"/>
      <c r="J17" s="190"/>
      <c r="K17" s="835" t="s">
        <v>513</v>
      </c>
      <c r="L17" s="836"/>
      <c r="M17" s="858" t="s">
        <v>514</v>
      </c>
      <c r="N17" s="859"/>
      <c r="O17" s="196"/>
      <c r="P17" s="852"/>
      <c r="Q17" s="197"/>
      <c r="R17" s="198"/>
      <c r="S17" s="345"/>
      <c r="T17" s="346"/>
      <c r="U17" s="345"/>
      <c r="V17" s="339"/>
    </row>
    <row r="18" spans="1:22" s="204" customFormat="1" ht="15" customHeight="1" thickBot="1" x14ac:dyDescent="0.3">
      <c r="A18" s="200"/>
      <c r="B18" s="201"/>
      <c r="C18" s="815" t="s">
        <v>301</v>
      </c>
      <c r="D18" s="815"/>
      <c r="E18" s="815"/>
      <c r="F18" s="815"/>
      <c r="G18" s="815"/>
      <c r="H18" s="815"/>
      <c r="I18" s="815"/>
      <c r="J18" s="205"/>
      <c r="K18" s="837" t="s">
        <v>515</v>
      </c>
      <c r="L18" s="838"/>
      <c r="M18" s="856" t="s">
        <v>512</v>
      </c>
      <c r="N18" s="857"/>
      <c r="O18" s="205"/>
      <c r="P18" s="852"/>
      <c r="Q18" s="202"/>
      <c r="R18" s="203"/>
      <c r="V18" s="340"/>
    </row>
    <row r="19" spans="1:22" s="204" customFormat="1" ht="15" customHeight="1" x14ac:dyDescent="0.2">
      <c r="A19" s="200"/>
      <c r="B19" s="201"/>
      <c r="C19" s="585" t="s">
        <v>431</v>
      </c>
      <c r="D19" s="412"/>
      <c r="E19" s="820" t="s">
        <v>432</v>
      </c>
      <c r="F19" s="821"/>
      <c r="G19" s="821"/>
      <c r="H19" s="821"/>
      <c r="I19" s="822"/>
      <c r="J19" s="412"/>
      <c r="K19" s="614"/>
      <c r="L19" s="579" t="s">
        <v>439</v>
      </c>
      <c r="M19" s="839">
        <f>IF(M18="Row",12995,10685)</f>
        <v>12995</v>
      </c>
      <c r="N19" s="840"/>
      <c r="O19" s="412"/>
      <c r="P19" s="515">
        <f>SUM(K19*M19)</f>
        <v>0</v>
      </c>
      <c r="Q19" s="202"/>
      <c r="R19" s="203"/>
      <c r="S19" s="412"/>
      <c r="T19" s="412"/>
      <c r="U19" s="412"/>
      <c r="V19" s="340"/>
    </row>
    <row r="20" spans="1:22" s="204" customFormat="1" ht="15" customHeight="1" x14ac:dyDescent="0.2">
      <c r="A20" s="200"/>
      <c r="B20" s="201"/>
      <c r="C20" s="816"/>
      <c r="D20" s="412"/>
      <c r="E20" s="817" t="s">
        <v>433</v>
      </c>
      <c r="F20" s="818"/>
      <c r="G20" s="818"/>
      <c r="H20" s="818"/>
      <c r="I20" s="819"/>
      <c r="J20" s="412"/>
      <c r="K20" s="583"/>
      <c r="L20" s="416" t="s">
        <v>440</v>
      </c>
      <c r="M20" s="841">
        <f>IF(M18="Row",15255,11850)</f>
        <v>15255</v>
      </c>
      <c r="N20" s="842"/>
      <c r="O20" s="412"/>
      <c r="P20" s="515">
        <f t="shared" ref="P20:P23" si="0">SUM(K20*M20)</f>
        <v>0</v>
      </c>
      <c r="Q20" s="202"/>
      <c r="R20" s="203"/>
      <c r="S20" s="412"/>
      <c r="T20" s="412"/>
      <c r="U20" s="412"/>
      <c r="V20" s="340"/>
    </row>
    <row r="21" spans="1:22" s="204" customFormat="1" ht="15" customHeight="1" x14ac:dyDescent="0.2">
      <c r="A21" s="200"/>
      <c r="B21" s="201"/>
      <c r="C21" s="816"/>
      <c r="D21" s="412"/>
      <c r="E21" s="817" t="s">
        <v>434</v>
      </c>
      <c r="F21" s="818"/>
      <c r="G21" s="818"/>
      <c r="H21" s="818"/>
      <c r="I21" s="819"/>
      <c r="J21" s="412"/>
      <c r="K21" s="583"/>
      <c r="L21" s="416" t="s">
        <v>441</v>
      </c>
      <c r="M21" s="841">
        <f>IF(M18="Row",16870,13465)</f>
        <v>16870</v>
      </c>
      <c r="N21" s="842"/>
      <c r="O21" s="412"/>
      <c r="P21" s="515">
        <f t="shared" si="0"/>
        <v>0</v>
      </c>
      <c r="Q21" s="202"/>
      <c r="R21" s="203"/>
      <c r="S21" s="412"/>
      <c r="T21" s="412"/>
      <c r="U21" s="412"/>
      <c r="V21" s="340"/>
    </row>
    <row r="22" spans="1:22" s="204" customFormat="1" ht="15" customHeight="1" x14ac:dyDescent="0.2">
      <c r="A22" s="200"/>
      <c r="B22" s="201"/>
      <c r="C22" s="816"/>
      <c r="D22" s="412"/>
      <c r="E22" s="817" t="s">
        <v>435</v>
      </c>
      <c r="F22" s="818"/>
      <c r="G22" s="818"/>
      <c r="H22" s="818"/>
      <c r="I22" s="819"/>
      <c r="J22" s="412"/>
      <c r="K22" s="583"/>
      <c r="L22" s="416" t="s">
        <v>442</v>
      </c>
      <c r="M22" s="841">
        <f>IF(M18="Row",20100,16695)</f>
        <v>20100</v>
      </c>
      <c r="N22" s="842"/>
      <c r="O22" s="412"/>
      <c r="P22" s="515">
        <f t="shared" si="0"/>
        <v>0</v>
      </c>
      <c r="Q22" s="202"/>
      <c r="R22" s="203"/>
      <c r="S22" s="412"/>
      <c r="T22" s="412"/>
      <c r="U22" s="587"/>
      <c r="V22" s="340"/>
    </row>
    <row r="23" spans="1:22" s="204" customFormat="1" ht="15" customHeight="1" thickBot="1" x14ac:dyDescent="0.25">
      <c r="A23" s="200"/>
      <c r="B23" s="201"/>
      <c r="C23" s="816"/>
      <c r="D23" s="412"/>
      <c r="E23" s="817" t="s">
        <v>436</v>
      </c>
      <c r="F23" s="818"/>
      <c r="G23" s="818"/>
      <c r="H23" s="818"/>
      <c r="I23" s="819"/>
      <c r="J23" s="412"/>
      <c r="K23" s="584"/>
      <c r="L23" s="417" t="s">
        <v>443</v>
      </c>
      <c r="M23" s="853">
        <f>IF(M18="Row",23330,19925)</f>
        <v>23330</v>
      </c>
      <c r="N23" s="854"/>
      <c r="O23" s="412"/>
      <c r="P23" s="515">
        <f t="shared" si="0"/>
        <v>0</v>
      </c>
      <c r="Q23" s="202"/>
      <c r="R23" s="203"/>
      <c r="S23" s="412"/>
      <c r="T23" s="412"/>
      <c r="U23" s="412"/>
      <c r="V23" s="340"/>
    </row>
    <row r="24" spans="1:22" s="204" customFormat="1" ht="15" customHeight="1" x14ac:dyDescent="0.2">
      <c r="A24" s="200"/>
      <c r="B24" s="201"/>
      <c r="C24" s="816"/>
      <c r="D24" s="412"/>
      <c r="E24" s="817" t="s">
        <v>437</v>
      </c>
      <c r="F24" s="818"/>
      <c r="G24" s="818"/>
      <c r="H24" s="818"/>
      <c r="I24" s="819"/>
      <c r="J24" s="412"/>
      <c r="K24" s="418" t="s">
        <v>444</v>
      </c>
      <c r="L24" s="843" t="s">
        <v>447</v>
      </c>
      <c r="M24" s="844"/>
      <c r="N24" s="577"/>
      <c r="O24" s="412"/>
      <c r="P24" s="516"/>
      <c r="Q24" s="202"/>
      <c r="R24" s="203"/>
      <c r="S24" s="412"/>
      <c r="T24" s="412"/>
      <c r="U24" s="412"/>
      <c r="V24" s="340"/>
    </row>
    <row r="25" spans="1:22" s="204" customFormat="1" ht="15" customHeight="1" x14ac:dyDescent="0.2">
      <c r="A25" s="200"/>
      <c r="B25" s="201"/>
      <c r="C25" s="816"/>
      <c r="D25" s="412"/>
      <c r="E25" s="825" t="s">
        <v>438</v>
      </c>
      <c r="F25" s="826"/>
      <c r="G25" s="826"/>
      <c r="H25" s="826"/>
      <c r="I25" s="827"/>
      <c r="J25" s="412"/>
      <c r="K25" s="419" t="s">
        <v>445</v>
      </c>
      <c r="L25" s="828" t="s">
        <v>446</v>
      </c>
      <c r="M25" s="829"/>
      <c r="N25" s="578"/>
      <c r="O25" s="412"/>
      <c r="P25" s="516"/>
      <c r="Q25" s="202"/>
      <c r="R25" s="203"/>
      <c r="S25" s="412"/>
      <c r="T25" s="412"/>
      <c r="U25" s="412"/>
      <c r="V25" s="580"/>
    </row>
    <row r="26" spans="1:22" s="204" customFormat="1" ht="15" customHeight="1" thickBot="1" x14ac:dyDescent="0.25">
      <c r="A26" s="200"/>
      <c r="B26" s="201"/>
      <c r="C26" s="414"/>
      <c r="D26" s="412"/>
      <c r="E26" s="415"/>
      <c r="F26" s="415"/>
      <c r="G26" s="415"/>
      <c r="H26" s="415"/>
      <c r="I26" s="415"/>
      <c r="J26" s="412"/>
      <c r="K26" s="811" t="s">
        <v>448</v>
      </c>
      <c r="L26" s="812"/>
      <c r="M26" s="812"/>
      <c r="N26" s="813"/>
      <c r="O26" s="412"/>
      <c r="P26" s="516"/>
      <c r="Q26" s="202"/>
      <c r="R26" s="203"/>
      <c r="S26" s="412"/>
      <c r="T26" s="412"/>
      <c r="U26" s="412"/>
      <c r="V26" s="340"/>
    </row>
    <row r="27" spans="1:22" s="204" customFormat="1" ht="15" customHeight="1" x14ac:dyDescent="0.2">
      <c r="A27" s="200"/>
      <c r="B27" s="201"/>
      <c r="C27" s="414"/>
      <c r="D27" s="412"/>
      <c r="E27" s="415"/>
      <c r="F27" s="415"/>
      <c r="G27" s="415"/>
      <c r="H27" s="415"/>
      <c r="I27" s="415"/>
      <c r="J27" s="412"/>
      <c r="K27" s="421"/>
      <c r="L27" s="421"/>
      <c r="M27" s="421"/>
      <c r="N27" s="421"/>
      <c r="O27" s="412"/>
      <c r="P27" s="205"/>
      <c r="Q27" s="202"/>
      <c r="R27" s="203"/>
      <c r="S27" s="412"/>
      <c r="T27" s="412"/>
      <c r="U27" s="412"/>
      <c r="V27" s="340"/>
    </row>
    <row r="28" spans="1:22" s="199" customFormat="1" ht="15" customHeight="1" x14ac:dyDescent="0.2">
      <c r="A28" s="191"/>
      <c r="B28" s="192"/>
      <c r="C28" s="194"/>
      <c r="D28" s="190"/>
      <c r="E28" s="420"/>
      <c r="F28" s="420"/>
      <c r="G28" s="420"/>
      <c r="H28" s="420"/>
      <c r="I28" s="420"/>
      <c r="J28" s="190"/>
      <c r="K28" s="194"/>
      <c r="L28" s="194"/>
      <c r="M28" s="830"/>
      <c r="N28" s="830"/>
      <c r="O28" s="196"/>
      <c r="P28" s="814"/>
      <c r="Q28" s="197"/>
      <c r="R28" s="198"/>
      <c r="S28" s="345"/>
      <c r="T28" s="346"/>
      <c r="U28" s="345"/>
      <c r="V28" s="339"/>
    </row>
    <row r="29" spans="1:22" s="199" customFormat="1" ht="15" customHeight="1" thickBot="1" x14ac:dyDescent="0.25">
      <c r="A29" s="191"/>
      <c r="B29" s="192"/>
      <c r="C29" s="194"/>
      <c r="D29" s="190"/>
      <c r="E29" s="420"/>
      <c r="F29" s="420"/>
      <c r="G29" s="420"/>
      <c r="H29" s="420"/>
      <c r="I29" s="420"/>
      <c r="J29" s="190"/>
      <c r="K29" s="835" t="s">
        <v>513</v>
      </c>
      <c r="L29" s="836"/>
      <c r="M29" s="831" t="s">
        <v>514</v>
      </c>
      <c r="N29" s="832"/>
      <c r="O29" s="575"/>
      <c r="P29" s="814"/>
      <c r="Q29" s="197"/>
      <c r="R29" s="198"/>
      <c r="S29" s="345"/>
      <c r="T29" s="346"/>
      <c r="U29" s="345"/>
      <c r="V29" s="339"/>
    </row>
    <row r="30" spans="1:22" s="204" customFormat="1" ht="15" customHeight="1" thickBot="1" x14ac:dyDescent="0.3">
      <c r="A30" s="200"/>
      <c r="B30" s="201"/>
      <c r="C30" s="815"/>
      <c r="D30" s="815"/>
      <c r="E30" s="815"/>
      <c r="F30" s="815"/>
      <c r="G30" s="815"/>
      <c r="H30" s="815"/>
      <c r="I30" s="815"/>
      <c r="J30" s="205"/>
      <c r="K30" s="837" t="s">
        <v>515</v>
      </c>
      <c r="L30" s="838"/>
      <c r="M30" s="833" t="s">
        <v>512</v>
      </c>
      <c r="N30" s="834"/>
      <c r="O30" s="205"/>
      <c r="P30" s="814"/>
      <c r="Q30" s="202"/>
      <c r="R30" s="203"/>
      <c r="V30" s="340"/>
    </row>
    <row r="31" spans="1:22" s="204" customFormat="1" ht="15" customHeight="1" x14ac:dyDescent="0.2">
      <c r="A31" s="200"/>
      <c r="B31" s="201"/>
      <c r="C31" s="585" t="s">
        <v>450</v>
      </c>
      <c r="D31" s="412"/>
      <c r="E31" s="820" t="s">
        <v>433</v>
      </c>
      <c r="F31" s="821"/>
      <c r="G31" s="821"/>
      <c r="H31" s="821"/>
      <c r="I31" s="822"/>
      <c r="J31" s="412"/>
      <c r="K31" s="583"/>
      <c r="L31" s="416" t="s">
        <v>439</v>
      </c>
      <c r="M31" s="839">
        <f>IF(M30="Row",2880,3360)</f>
        <v>2880</v>
      </c>
      <c r="N31" s="840"/>
      <c r="O31" s="412"/>
      <c r="P31" s="515">
        <f t="shared" ref="P31:P35" si="1">SUM(K31*M31)</f>
        <v>0</v>
      </c>
      <c r="Q31" s="202"/>
      <c r="R31" s="576"/>
      <c r="S31" s="582"/>
      <c r="T31" s="582"/>
      <c r="U31" s="412"/>
      <c r="V31" s="340"/>
    </row>
    <row r="32" spans="1:22" s="204" customFormat="1" ht="15" customHeight="1" x14ac:dyDescent="0.2">
      <c r="A32" s="200"/>
      <c r="B32" s="201"/>
      <c r="C32" s="816"/>
      <c r="D32" s="412"/>
      <c r="E32" s="817" t="s">
        <v>434</v>
      </c>
      <c r="F32" s="818"/>
      <c r="G32" s="818"/>
      <c r="H32" s="818"/>
      <c r="I32" s="819"/>
      <c r="J32" s="412"/>
      <c r="K32" s="583"/>
      <c r="L32" s="416" t="s">
        <v>440</v>
      </c>
      <c r="M32" s="841">
        <f>IF(M30="Row",2880,3600)</f>
        <v>2880</v>
      </c>
      <c r="N32" s="842"/>
      <c r="O32" s="412"/>
      <c r="P32" s="515">
        <f t="shared" si="1"/>
        <v>0</v>
      </c>
      <c r="Q32" s="202"/>
      <c r="R32" s="576"/>
      <c r="S32" s="582"/>
      <c r="T32" s="582"/>
      <c r="U32" s="412"/>
      <c r="V32" s="340"/>
    </row>
    <row r="33" spans="1:22" s="204" customFormat="1" ht="15" customHeight="1" x14ac:dyDescent="0.2">
      <c r="A33" s="200"/>
      <c r="B33" s="201"/>
      <c r="C33" s="816"/>
      <c r="D33" s="412"/>
      <c r="E33" s="817" t="s">
        <v>435</v>
      </c>
      <c r="F33" s="818"/>
      <c r="G33" s="818"/>
      <c r="H33" s="818"/>
      <c r="I33" s="819"/>
      <c r="J33" s="412"/>
      <c r="K33" s="583"/>
      <c r="L33" s="416" t="s">
        <v>441</v>
      </c>
      <c r="M33" s="841">
        <f>IF(M30="Row",3120,3840)</f>
        <v>3120</v>
      </c>
      <c r="N33" s="842"/>
      <c r="O33" s="412"/>
      <c r="P33" s="515">
        <f t="shared" si="1"/>
        <v>0</v>
      </c>
      <c r="Q33" s="202"/>
      <c r="R33" s="576"/>
      <c r="S33" s="582"/>
      <c r="T33" s="582"/>
      <c r="U33" s="412"/>
      <c r="V33" s="340"/>
    </row>
    <row r="34" spans="1:22" s="204" customFormat="1" ht="15" customHeight="1" x14ac:dyDescent="0.2">
      <c r="A34" s="200"/>
      <c r="B34" s="201"/>
      <c r="C34" s="816"/>
      <c r="D34" s="412"/>
      <c r="E34" s="817" t="s">
        <v>436</v>
      </c>
      <c r="F34" s="818"/>
      <c r="G34" s="818"/>
      <c r="H34" s="818"/>
      <c r="I34" s="819"/>
      <c r="J34" s="412"/>
      <c r="K34" s="583"/>
      <c r="L34" s="416" t="s">
        <v>442</v>
      </c>
      <c r="M34" s="841">
        <f>IF(M30="Row",3600,4320)</f>
        <v>3600</v>
      </c>
      <c r="N34" s="842"/>
      <c r="O34" s="412"/>
      <c r="P34" s="515">
        <f t="shared" si="1"/>
        <v>0</v>
      </c>
      <c r="Q34" s="202"/>
      <c r="R34" s="576"/>
      <c r="S34" s="582"/>
      <c r="T34" s="582"/>
      <c r="U34" s="412"/>
      <c r="V34" s="340"/>
    </row>
    <row r="35" spans="1:22" s="204" customFormat="1" ht="15" customHeight="1" thickBot="1" x14ac:dyDescent="0.25">
      <c r="A35" s="200"/>
      <c r="B35" s="201"/>
      <c r="C35" s="816"/>
      <c r="D35" s="412"/>
      <c r="E35" s="817" t="s">
        <v>437</v>
      </c>
      <c r="F35" s="818"/>
      <c r="G35" s="818"/>
      <c r="H35" s="818"/>
      <c r="I35" s="819"/>
      <c r="J35" s="412"/>
      <c r="K35" s="584"/>
      <c r="L35" s="417" t="s">
        <v>443</v>
      </c>
      <c r="M35" s="853">
        <f>IF(M30="Row",4080,4800)</f>
        <v>4080</v>
      </c>
      <c r="N35" s="854"/>
      <c r="O35" s="412"/>
      <c r="P35" s="515">
        <f t="shared" si="1"/>
        <v>0</v>
      </c>
      <c r="Q35" s="202"/>
      <c r="R35" s="576"/>
      <c r="S35" s="582"/>
      <c r="T35" s="582"/>
      <c r="U35" s="412"/>
      <c r="V35" s="340"/>
    </row>
    <row r="36" spans="1:22" s="204" customFormat="1" ht="15" customHeight="1" x14ac:dyDescent="0.2">
      <c r="A36" s="200"/>
      <c r="B36" s="201"/>
      <c r="C36" s="816"/>
      <c r="D36" s="412"/>
      <c r="E36" s="817" t="s">
        <v>438</v>
      </c>
      <c r="F36" s="818"/>
      <c r="G36" s="818"/>
      <c r="H36" s="818"/>
      <c r="I36" s="819"/>
      <c r="J36" s="412"/>
      <c r="K36" s="418" t="s">
        <v>444</v>
      </c>
      <c r="L36" s="843" t="s">
        <v>447</v>
      </c>
      <c r="M36" s="844"/>
      <c r="N36" s="577"/>
      <c r="O36" s="412"/>
      <c r="P36" s="516"/>
      <c r="Q36" s="202"/>
      <c r="R36" s="203"/>
      <c r="S36" s="412"/>
      <c r="T36" s="412"/>
      <c r="U36" s="412"/>
      <c r="V36" s="340"/>
    </row>
    <row r="37" spans="1:22" s="204" customFormat="1" ht="15" customHeight="1" x14ac:dyDescent="0.2">
      <c r="A37" s="200"/>
      <c r="B37" s="201"/>
      <c r="C37" s="816"/>
      <c r="D37" s="412"/>
      <c r="E37" s="825"/>
      <c r="F37" s="826"/>
      <c r="G37" s="826"/>
      <c r="H37" s="826"/>
      <c r="I37" s="827"/>
      <c r="J37" s="412"/>
      <c r="K37" s="419" t="s">
        <v>445</v>
      </c>
      <c r="L37" s="828" t="s">
        <v>446</v>
      </c>
      <c r="M37" s="829"/>
      <c r="N37" s="578"/>
      <c r="O37" s="412"/>
      <c r="P37" s="516"/>
      <c r="Q37" s="202"/>
      <c r="R37" s="203"/>
      <c r="S37" s="412"/>
      <c r="T37" s="412"/>
      <c r="U37" s="412"/>
      <c r="V37" s="340"/>
    </row>
    <row r="38" spans="1:22" s="204" customFormat="1" ht="15" customHeight="1" thickBot="1" x14ac:dyDescent="0.25">
      <c r="A38" s="200"/>
      <c r="B38" s="201"/>
      <c r="C38" s="414"/>
      <c r="D38" s="412"/>
      <c r="E38" s="415"/>
      <c r="F38" s="415"/>
      <c r="G38" s="415"/>
      <c r="H38" s="415"/>
      <c r="I38" s="415"/>
      <c r="J38" s="412"/>
      <c r="K38" s="811" t="s">
        <v>448</v>
      </c>
      <c r="L38" s="812"/>
      <c r="M38" s="812"/>
      <c r="N38" s="813"/>
      <c r="O38" s="412"/>
      <c r="P38" s="516"/>
      <c r="Q38" s="202"/>
      <c r="R38" s="203"/>
      <c r="S38" s="412"/>
      <c r="T38" s="412"/>
      <c r="U38" s="412"/>
      <c r="V38" s="340"/>
    </row>
    <row r="39" spans="1:22" s="188" customFormat="1" ht="18.75" customHeight="1" thickBot="1" x14ac:dyDescent="0.3">
      <c r="A39" s="179"/>
      <c r="B39" s="180"/>
      <c r="C39" s="181"/>
      <c r="D39" s="181"/>
      <c r="E39" s="581" t="s">
        <v>491</v>
      </c>
      <c r="F39" s="181"/>
      <c r="G39" s="181"/>
      <c r="H39" s="181"/>
      <c r="I39" s="181"/>
      <c r="J39" s="181"/>
      <c r="K39" s="182"/>
      <c r="L39" s="182"/>
      <c r="M39" s="860" t="s">
        <v>10</v>
      </c>
      <c r="N39" s="860"/>
      <c r="O39" s="184"/>
      <c r="P39" s="185">
        <f>SUM(P19+P20+P21+P22+P23+P31+P32+P33+P34+P35)</f>
        <v>0</v>
      </c>
      <c r="Q39" s="186"/>
      <c r="R39" s="187"/>
      <c r="V39" s="341"/>
    </row>
    <row r="40" spans="1:22" s="188" customFormat="1" ht="18" customHeight="1" x14ac:dyDescent="0.2">
      <c r="A40" s="179"/>
      <c r="B40" s="180"/>
      <c r="C40" s="823" t="s">
        <v>492</v>
      </c>
      <c r="D40" s="823"/>
      <c r="E40" s="824"/>
      <c r="F40" s="823"/>
      <c r="G40" s="823"/>
      <c r="H40" s="823"/>
      <c r="I40" s="823"/>
      <c r="J40" s="823"/>
      <c r="K40" s="823"/>
      <c r="L40" s="823"/>
      <c r="M40" s="861" t="s">
        <v>11</v>
      </c>
      <c r="N40" s="862"/>
      <c r="O40" s="184"/>
      <c r="P40" s="185">
        <f>SUM(P39*14%)</f>
        <v>0</v>
      </c>
      <c r="Q40" s="186"/>
      <c r="R40" s="187"/>
      <c r="V40" s="341"/>
    </row>
    <row r="41" spans="1:22" s="188" customFormat="1" ht="20.25" customHeight="1" x14ac:dyDescent="0.2">
      <c r="A41" s="179"/>
      <c r="B41" s="180"/>
      <c r="C41" s="823"/>
      <c r="D41" s="823"/>
      <c r="E41" s="823"/>
      <c r="F41" s="823"/>
      <c r="G41" s="823"/>
      <c r="H41" s="823"/>
      <c r="I41" s="823"/>
      <c r="J41" s="823"/>
      <c r="K41" s="823"/>
      <c r="L41" s="823"/>
      <c r="M41" s="861" t="s">
        <v>12</v>
      </c>
      <c r="N41" s="862"/>
      <c r="O41" s="184"/>
      <c r="P41" s="185">
        <f>SUM(P39:P40)</f>
        <v>0</v>
      </c>
      <c r="Q41" s="186"/>
      <c r="R41" s="187"/>
      <c r="V41" s="341"/>
    </row>
    <row r="42" spans="1:22" ht="18.75" customHeight="1" x14ac:dyDescent="0.25">
      <c r="A42" s="105"/>
      <c r="B42" s="28"/>
      <c r="C42" s="378"/>
      <c r="D42" s="378"/>
      <c r="E42" s="378"/>
      <c r="F42" s="378"/>
      <c r="G42" s="378"/>
      <c r="H42" s="378"/>
      <c r="I42" s="378"/>
      <c r="J42" s="378"/>
      <c r="K42" s="78"/>
      <c r="L42" s="78"/>
      <c r="M42" s="79"/>
      <c r="N42" s="80"/>
      <c r="O42" s="80"/>
      <c r="P42" s="79"/>
      <c r="Q42" s="33"/>
      <c r="R42" s="106"/>
    </row>
    <row r="43" spans="1:22" ht="8.1" customHeight="1" x14ac:dyDescent="0.25">
      <c r="A43" s="105"/>
      <c r="B43" s="374"/>
      <c r="C43" s="374"/>
      <c r="D43" s="374"/>
      <c r="E43" s="374"/>
      <c r="F43" s="374"/>
      <c r="G43" s="374"/>
      <c r="H43" s="374"/>
      <c r="I43" s="374"/>
      <c r="J43" s="374"/>
      <c r="K43" s="17"/>
      <c r="L43" s="17"/>
      <c r="M43" s="19"/>
      <c r="N43" s="18"/>
      <c r="O43" s="18"/>
      <c r="P43" s="19"/>
      <c r="Q43" s="374"/>
      <c r="R43" s="106"/>
    </row>
    <row r="44" spans="1:22" s="24" customFormat="1" ht="20.100000000000001" customHeight="1" x14ac:dyDescent="0.25">
      <c r="A44" s="154"/>
      <c r="B44" s="744" t="str">
        <f>'Shell Scheme Stand Extras '!B70:P70</f>
        <v>SUBMIT COMPLETED ORDER FORMS TO kellym@exposolutions.co.za OR FAX TO: 011 - 704 1734</v>
      </c>
      <c r="C44" s="744"/>
      <c r="D44" s="744"/>
      <c r="E44" s="744"/>
      <c r="F44" s="744"/>
      <c r="G44" s="744"/>
      <c r="H44" s="744"/>
      <c r="I44" s="744"/>
      <c r="J44" s="744"/>
      <c r="K44" s="744"/>
      <c r="L44" s="744"/>
      <c r="M44" s="744"/>
      <c r="N44" s="744"/>
      <c r="O44" s="744"/>
      <c r="P44" s="744"/>
      <c r="Q44" s="744"/>
      <c r="R44" s="395"/>
      <c r="V44" s="334"/>
    </row>
    <row r="45" spans="1:22" s="24" customFormat="1" ht="8.1" customHeight="1" x14ac:dyDescent="0.25">
      <c r="A45" s="393"/>
      <c r="B45" s="394"/>
      <c r="C45" s="394"/>
      <c r="D45" s="394"/>
      <c r="E45" s="394"/>
      <c r="F45" s="394"/>
      <c r="G45" s="394"/>
      <c r="H45" s="394"/>
      <c r="I45" s="394"/>
      <c r="J45" s="394"/>
      <c r="K45" s="398"/>
      <c r="L45" s="394"/>
      <c r="M45" s="53"/>
      <c r="N45" s="394"/>
      <c r="O45" s="394"/>
      <c r="P45" s="394"/>
      <c r="Q45" s="394"/>
      <c r="R45" s="395"/>
      <c r="V45" s="334"/>
    </row>
    <row r="46" spans="1:22" s="24" customFormat="1" ht="30" customHeight="1" x14ac:dyDescent="0.25">
      <c r="A46" s="393"/>
      <c r="B46" s="732" t="str">
        <f>'Shell Scheme Stand Extras '!B72:P72</f>
        <v>DEADLINE FOR THIS FORM IS FRIDAY, 28 SEPTEMBER 2018. FORMS SUBMITTED AFTER THIS DATE INCUR A 20% LATE-ORDER SURCHARGE / PAYMENT IS DUE ON PRESENTATION OF INVOICE / PAYMENT IS REQUIRED IN FULL PRIOR TO DELIVERY OF ORDERED SERVICES</v>
      </c>
      <c r="C46" s="733"/>
      <c r="D46" s="733"/>
      <c r="E46" s="733"/>
      <c r="F46" s="733"/>
      <c r="G46" s="733"/>
      <c r="H46" s="733"/>
      <c r="I46" s="733"/>
      <c r="J46" s="733"/>
      <c r="K46" s="733"/>
      <c r="L46" s="733"/>
      <c r="M46" s="733"/>
      <c r="N46" s="733"/>
      <c r="O46" s="733"/>
      <c r="P46" s="733"/>
      <c r="Q46" s="734"/>
      <c r="R46" s="395"/>
      <c r="V46" s="334"/>
    </row>
    <row r="47" spans="1:22" s="24" customFormat="1" ht="8.1" customHeight="1" x14ac:dyDescent="0.25">
      <c r="A47" s="393"/>
      <c r="B47" s="394"/>
      <c r="C47" s="230"/>
      <c r="D47" s="230"/>
      <c r="E47" s="230"/>
      <c r="F47" s="230"/>
      <c r="G47" s="230"/>
      <c r="H47" s="230"/>
      <c r="I47" s="230"/>
      <c r="J47" s="230"/>
      <c r="K47" s="89"/>
      <c r="L47" s="230"/>
      <c r="M47" s="64"/>
      <c r="N47" s="230"/>
      <c r="O47" s="230"/>
      <c r="P47" s="230"/>
      <c r="Q47" s="394"/>
      <c r="R47" s="395"/>
      <c r="V47" s="334"/>
    </row>
    <row r="48" spans="1:22" s="24" customFormat="1" ht="15" customHeight="1" x14ac:dyDescent="0.25">
      <c r="A48" s="393"/>
      <c r="B48" s="384" t="str">
        <f>'Shell Scheme Stand Extras '!B74</f>
        <v>SA Renal Congress   I   11-14 October 2018   I   Emperors Palace</v>
      </c>
      <c r="C48" s="385"/>
      <c r="D48" s="385"/>
      <c r="E48" s="385"/>
      <c r="F48" s="385"/>
      <c r="G48" s="385"/>
      <c r="H48" s="385"/>
      <c r="I48" s="385"/>
      <c r="J48" s="123"/>
      <c r="K48" s="123"/>
      <c r="L48" s="123"/>
      <c r="M48" s="122"/>
      <c r="N48" s="123"/>
      <c r="O48" s="123"/>
      <c r="P48" s="690" t="s">
        <v>302</v>
      </c>
      <c r="Q48" s="691"/>
      <c r="R48" s="395"/>
      <c r="V48" s="334"/>
    </row>
    <row r="49" spans="1:22" s="24" customFormat="1" ht="15" customHeight="1" x14ac:dyDescent="0.5">
      <c r="A49" s="393"/>
      <c r="B49" s="694" t="s">
        <v>113</v>
      </c>
      <c r="C49" s="695"/>
      <c r="D49" s="695"/>
      <c r="E49" s="695"/>
      <c r="F49" s="386"/>
      <c r="G49" s="386"/>
      <c r="H49" s="386"/>
      <c r="I49" s="386"/>
      <c r="J49" s="386"/>
      <c r="K49" s="386"/>
      <c r="L49" s="386"/>
      <c r="M49" s="125"/>
      <c r="N49" s="126"/>
      <c r="O49" s="126"/>
      <c r="P49" s="692"/>
      <c r="Q49" s="693"/>
      <c r="R49" s="395"/>
      <c r="V49" s="334"/>
    </row>
    <row r="50" spans="1:22" ht="5.0999999999999996" customHeight="1" x14ac:dyDescent="0.25">
      <c r="A50" s="155"/>
      <c r="B50" s="156"/>
      <c r="C50" s="156"/>
      <c r="D50" s="156"/>
      <c r="E50" s="156"/>
      <c r="F50" s="156"/>
      <c r="G50" s="156"/>
      <c r="H50" s="156"/>
      <c r="I50" s="156"/>
      <c r="J50" s="156"/>
      <c r="K50" s="157"/>
      <c r="L50" s="157"/>
      <c r="M50" s="158"/>
      <c r="N50" s="159"/>
      <c r="O50" s="159"/>
      <c r="P50" s="158"/>
      <c r="Q50" s="156"/>
      <c r="R50" s="160"/>
    </row>
  </sheetData>
  <sheetProtection algorithmName="SHA-512" hashValue="n1bB+BmhvWa0oREQRNdvDORtWqHsEUXDLUMcu5RrpRU/WDmzD5eoNiQ2gvsTZxV3h3LKn9Qew2PdJKG+UQG31g==" saltValue="+4N7OuOZkgyltqatrG39+Q==" spinCount="100000" sheet="1" objects="1" scenarios="1"/>
  <protectedRanges>
    <protectedRange sqref="H2 P3:P6" name="Show Logo"/>
  </protectedRanges>
  <mergeCells count="64">
    <mergeCell ref="M39:N39"/>
    <mergeCell ref="M40:N40"/>
    <mergeCell ref="M41:N41"/>
    <mergeCell ref="M20:N20"/>
    <mergeCell ref="M21:N21"/>
    <mergeCell ref="M22:N22"/>
    <mergeCell ref="M23:N23"/>
    <mergeCell ref="K26:N26"/>
    <mergeCell ref="L36:M36"/>
    <mergeCell ref="E13:P13"/>
    <mergeCell ref="C14:P14"/>
    <mergeCell ref="E16:I16"/>
    <mergeCell ref="P17:P18"/>
    <mergeCell ref="M35:N35"/>
    <mergeCell ref="E19:I19"/>
    <mergeCell ref="E20:I20"/>
    <mergeCell ref="C20:C25"/>
    <mergeCell ref="C18:I18"/>
    <mergeCell ref="M16:N16"/>
    <mergeCell ref="E21:I21"/>
    <mergeCell ref="E22:I22"/>
    <mergeCell ref="E23:I23"/>
    <mergeCell ref="M18:N18"/>
    <mergeCell ref="M17:N17"/>
    <mergeCell ref="K18:L18"/>
    <mergeCell ref="L10:P10"/>
    <mergeCell ref="B2:F2"/>
    <mergeCell ref="H2:Q6"/>
    <mergeCell ref="B3:F3"/>
    <mergeCell ref="B4:F4"/>
    <mergeCell ref="B5:F5"/>
    <mergeCell ref="B6:F6"/>
    <mergeCell ref="M19:N19"/>
    <mergeCell ref="L24:M24"/>
    <mergeCell ref="L25:M25"/>
    <mergeCell ref="E25:I25"/>
    <mergeCell ref="K17:L17"/>
    <mergeCell ref="E36:I36"/>
    <mergeCell ref="E24:I24"/>
    <mergeCell ref="M28:N28"/>
    <mergeCell ref="M29:N29"/>
    <mergeCell ref="M30:N30"/>
    <mergeCell ref="K29:L29"/>
    <mergeCell ref="K30:L30"/>
    <mergeCell ref="M31:N31"/>
    <mergeCell ref="M32:N32"/>
    <mergeCell ref="M33:N33"/>
    <mergeCell ref="M34:N34"/>
    <mergeCell ref="P48:Q49"/>
    <mergeCell ref="B49:E49"/>
    <mergeCell ref="K38:N38"/>
    <mergeCell ref="P28:P30"/>
    <mergeCell ref="C30:I30"/>
    <mergeCell ref="C32:C37"/>
    <mergeCell ref="E32:I32"/>
    <mergeCell ref="E33:I33"/>
    <mergeCell ref="E34:I34"/>
    <mergeCell ref="E35:I35"/>
    <mergeCell ref="E31:I31"/>
    <mergeCell ref="B44:Q44"/>
    <mergeCell ref="B46:Q46"/>
    <mergeCell ref="C40:L41"/>
    <mergeCell ref="E37:I37"/>
    <mergeCell ref="L37:M37"/>
  </mergeCells>
  <conditionalFormatting sqref="K19:K23">
    <cfRule type="cellIs" dxfId="4" priority="7" operator="greaterThan">
      <formula>0</formula>
    </cfRule>
  </conditionalFormatting>
  <conditionalFormatting sqref="N24:N25">
    <cfRule type="containsText" dxfId="3" priority="5" operator="containsText" text="?">
      <formula>NOT(ISERROR(SEARCH("?",N24)))</formula>
    </cfRule>
  </conditionalFormatting>
  <conditionalFormatting sqref="K31:K35">
    <cfRule type="cellIs" dxfId="2" priority="3" operator="greaterThan">
      <formula>0</formula>
    </cfRule>
  </conditionalFormatting>
  <conditionalFormatting sqref="M30 N36:N37">
    <cfRule type="containsText" dxfId="1" priority="2" operator="containsText" text="?">
      <formula>NOT(ISERROR(SEARCH("?",M30)))</formula>
    </cfRule>
  </conditionalFormatting>
  <dataValidations count="3">
    <dataValidation type="list" allowBlank="1" showInputMessage="1" showErrorMessage="1" sqref="M18 M30:N30">
      <formula1>"Row,Corner"</formula1>
    </dataValidation>
    <dataValidation allowBlank="1" showInputMessage="1" showErrorMessage="1" promptTitle="Caution!" prompt="Please select your stand type using the drop-down arrow in the YELLOW highlighted box." sqref="K19:K23"/>
    <dataValidation allowBlank="1" showInputMessage="1" showErrorMessage="1" promptTitle="Caution!" prompt="Please select your stand type using the drop-down arrow in the YELLOW highlighted box." sqref="K31:K35"/>
  </dataValidations>
  <printOptions horizontalCentered="1"/>
  <pageMargins left="0.23622047244094491" right="0.23622047244094491" top="0.23622047244094491" bottom="0.23622047244094491" header="0.31496062992125984" footer="0.31496062992125984"/>
  <pageSetup paperSize="9" scale="66"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rgb="FF0070C0"/>
  </sheetPr>
  <dimension ref="A1:V226"/>
  <sheetViews>
    <sheetView view="pageBreakPreview" zoomScale="75" zoomScaleNormal="100" zoomScaleSheetLayoutView="75" workbookViewId="0">
      <selection activeCell="Y208" sqref="Y208"/>
    </sheetView>
  </sheetViews>
  <sheetFormatPr defaultRowHeight="15" x14ac:dyDescent="0.25"/>
  <cols>
    <col min="1" max="16384" width="9.140625" style="277"/>
  </cols>
  <sheetData>
    <row r="1" spans="1:22" x14ac:dyDescent="0.25">
      <c r="A1" s="863"/>
      <c r="B1" s="863"/>
      <c r="C1" s="863"/>
      <c r="D1" s="863"/>
      <c r="E1" s="863"/>
      <c r="F1" s="863"/>
      <c r="G1" s="863"/>
      <c r="H1" s="863"/>
      <c r="I1" s="863"/>
      <c r="J1" s="863"/>
      <c r="K1" s="863"/>
      <c r="L1" s="863"/>
      <c r="M1" s="863"/>
      <c r="N1" s="863"/>
      <c r="O1" s="863"/>
      <c r="P1" s="863"/>
      <c r="Q1" s="863"/>
      <c r="R1" s="863"/>
      <c r="S1" s="863"/>
      <c r="T1" s="863"/>
      <c r="U1" s="863"/>
      <c r="V1" s="863"/>
    </row>
    <row r="2" spans="1:22" x14ac:dyDescent="0.25">
      <c r="A2" s="863"/>
      <c r="B2" s="863"/>
      <c r="C2" s="863"/>
      <c r="D2" s="863"/>
      <c r="E2" s="863"/>
      <c r="F2" s="863"/>
      <c r="G2" s="863"/>
      <c r="H2" s="863"/>
      <c r="I2" s="863"/>
      <c r="J2" s="863"/>
      <c r="K2" s="863"/>
      <c r="L2" s="863"/>
      <c r="M2" s="863"/>
      <c r="N2" s="863"/>
      <c r="O2" s="863"/>
      <c r="P2" s="863"/>
      <c r="Q2" s="863"/>
      <c r="R2" s="863"/>
      <c r="S2" s="863"/>
      <c r="T2" s="863"/>
      <c r="U2" s="863"/>
      <c r="V2" s="863"/>
    </row>
    <row r="3" spans="1:22" x14ac:dyDescent="0.25">
      <c r="A3" s="863"/>
      <c r="B3" s="863"/>
      <c r="C3" s="863"/>
      <c r="D3" s="863"/>
      <c r="E3" s="863"/>
      <c r="F3" s="863"/>
      <c r="G3" s="863"/>
      <c r="H3" s="863"/>
      <c r="I3" s="863"/>
      <c r="J3" s="863"/>
      <c r="K3" s="863"/>
      <c r="L3" s="863"/>
      <c r="M3" s="863"/>
      <c r="N3" s="863"/>
      <c r="O3" s="863"/>
      <c r="P3" s="863"/>
      <c r="Q3" s="863"/>
      <c r="R3" s="863"/>
      <c r="S3" s="863"/>
      <c r="T3" s="863"/>
      <c r="U3" s="863"/>
      <c r="V3" s="863"/>
    </row>
    <row r="4" spans="1:22" x14ac:dyDescent="0.25">
      <c r="A4" s="863"/>
      <c r="B4" s="863"/>
      <c r="C4" s="863"/>
      <c r="D4" s="863"/>
      <c r="E4" s="863"/>
      <c r="F4" s="863"/>
      <c r="G4" s="863"/>
      <c r="H4" s="863"/>
      <c r="I4" s="863"/>
      <c r="J4" s="863"/>
      <c r="K4" s="863"/>
      <c r="L4" s="863"/>
      <c r="M4" s="863"/>
      <c r="N4" s="863"/>
      <c r="O4" s="863"/>
      <c r="P4" s="863"/>
      <c r="Q4" s="863"/>
      <c r="R4" s="863"/>
      <c r="S4" s="863"/>
      <c r="T4" s="863"/>
      <c r="U4" s="863"/>
      <c r="V4" s="863"/>
    </row>
    <row r="5" spans="1:22" x14ac:dyDescent="0.25">
      <c r="A5" s="863"/>
      <c r="B5" s="863"/>
      <c r="C5" s="863"/>
      <c r="D5" s="863"/>
      <c r="E5" s="863"/>
      <c r="F5" s="863"/>
      <c r="G5" s="863"/>
      <c r="H5" s="863"/>
      <c r="I5" s="863"/>
      <c r="J5" s="863"/>
      <c r="K5" s="863"/>
      <c r="L5" s="863"/>
      <c r="M5" s="863"/>
      <c r="N5" s="863"/>
      <c r="O5" s="863"/>
      <c r="P5" s="863"/>
      <c r="Q5" s="863"/>
      <c r="R5" s="863"/>
      <c r="S5" s="863"/>
      <c r="T5" s="863"/>
      <c r="U5" s="863"/>
      <c r="V5" s="863"/>
    </row>
    <row r="6" spans="1:22" x14ac:dyDescent="0.25">
      <c r="A6" s="863"/>
      <c r="B6" s="863"/>
      <c r="C6" s="863"/>
      <c r="D6" s="863"/>
      <c r="E6" s="863"/>
      <c r="F6" s="863"/>
      <c r="G6" s="863"/>
      <c r="H6" s="863"/>
      <c r="I6" s="863"/>
      <c r="J6" s="863"/>
      <c r="K6" s="863"/>
      <c r="L6" s="863"/>
      <c r="M6" s="863"/>
      <c r="N6" s="863"/>
      <c r="O6" s="863"/>
      <c r="P6" s="863"/>
      <c r="Q6" s="863"/>
      <c r="R6" s="863"/>
      <c r="S6" s="863"/>
      <c r="T6" s="863"/>
      <c r="U6" s="863"/>
      <c r="V6" s="863"/>
    </row>
    <row r="7" spans="1:22" x14ac:dyDescent="0.25">
      <c r="A7" s="863"/>
      <c r="B7" s="863"/>
      <c r="C7" s="863"/>
      <c r="D7" s="863"/>
      <c r="E7" s="863"/>
      <c r="F7" s="863"/>
      <c r="G7" s="863"/>
      <c r="H7" s="863"/>
      <c r="I7" s="863"/>
      <c r="J7" s="863"/>
      <c r="K7" s="863"/>
      <c r="L7" s="863"/>
      <c r="M7" s="863"/>
      <c r="N7" s="863"/>
      <c r="O7" s="863"/>
      <c r="P7" s="863"/>
      <c r="Q7" s="863"/>
      <c r="R7" s="863"/>
      <c r="S7" s="863"/>
      <c r="T7" s="863"/>
      <c r="U7" s="863"/>
      <c r="V7" s="863"/>
    </row>
    <row r="8" spans="1:22" x14ac:dyDescent="0.25">
      <c r="A8" s="863"/>
      <c r="B8" s="863"/>
      <c r="C8" s="863"/>
      <c r="D8" s="863"/>
      <c r="E8" s="863"/>
      <c r="F8" s="863"/>
      <c r="G8" s="863"/>
      <c r="H8" s="863"/>
      <c r="I8" s="863"/>
      <c r="J8" s="863"/>
      <c r="K8" s="863"/>
      <c r="L8" s="863"/>
      <c r="M8" s="863"/>
      <c r="N8" s="863"/>
      <c r="O8" s="863"/>
      <c r="P8" s="863"/>
      <c r="Q8" s="863"/>
      <c r="R8" s="863"/>
      <c r="S8" s="863"/>
      <c r="T8" s="863"/>
      <c r="U8" s="863"/>
      <c r="V8" s="863"/>
    </row>
    <row r="9" spans="1:22" x14ac:dyDescent="0.25">
      <c r="A9" s="863"/>
      <c r="B9" s="863"/>
      <c r="C9" s="863"/>
      <c r="D9" s="863"/>
      <c r="E9" s="863"/>
      <c r="F9" s="863"/>
      <c r="G9" s="863"/>
      <c r="H9" s="863"/>
      <c r="I9" s="863"/>
      <c r="J9" s="863"/>
      <c r="K9" s="863"/>
      <c r="L9" s="863"/>
      <c r="M9" s="863"/>
      <c r="N9" s="863"/>
      <c r="O9" s="863"/>
      <c r="P9" s="863"/>
      <c r="Q9" s="863"/>
      <c r="R9" s="863"/>
      <c r="S9" s="863"/>
      <c r="T9" s="863"/>
      <c r="U9" s="863"/>
      <c r="V9" s="863"/>
    </row>
    <row r="10" spans="1:22" x14ac:dyDescent="0.25">
      <c r="A10" s="863"/>
      <c r="B10" s="863"/>
      <c r="C10" s="863"/>
      <c r="D10" s="863"/>
      <c r="E10" s="863"/>
      <c r="F10" s="863"/>
      <c r="G10" s="863"/>
      <c r="H10" s="863"/>
      <c r="I10" s="863"/>
      <c r="J10" s="863"/>
      <c r="K10" s="863"/>
      <c r="L10" s="863"/>
      <c r="M10" s="863"/>
      <c r="N10" s="863"/>
      <c r="O10" s="863"/>
      <c r="P10" s="863"/>
      <c r="Q10" s="863"/>
      <c r="R10" s="863"/>
      <c r="S10" s="863"/>
      <c r="T10" s="863"/>
      <c r="U10" s="863"/>
      <c r="V10" s="863"/>
    </row>
    <row r="11" spans="1:22" x14ac:dyDescent="0.25">
      <c r="A11" s="863"/>
      <c r="B11" s="863"/>
      <c r="C11" s="863"/>
      <c r="D11" s="863"/>
      <c r="E11" s="863"/>
      <c r="F11" s="863"/>
      <c r="G11" s="863"/>
      <c r="H11" s="863"/>
      <c r="I11" s="863"/>
      <c r="J11" s="863"/>
      <c r="K11" s="863"/>
      <c r="L11" s="863"/>
      <c r="M11" s="863"/>
      <c r="N11" s="863"/>
      <c r="O11" s="863"/>
      <c r="P11" s="863"/>
      <c r="Q11" s="863"/>
      <c r="R11" s="863"/>
      <c r="S11" s="863"/>
      <c r="T11" s="863"/>
      <c r="U11" s="863"/>
      <c r="V11" s="863"/>
    </row>
    <row r="12" spans="1:22" x14ac:dyDescent="0.25">
      <c r="A12" s="863"/>
      <c r="B12" s="863"/>
      <c r="C12" s="863"/>
      <c r="D12" s="863"/>
      <c r="E12" s="863"/>
      <c r="F12" s="863"/>
      <c r="G12" s="863"/>
      <c r="H12" s="863"/>
      <c r="I12" s="863"/>
      <c r="J12" s="863"/>
      <c r="K12" s="863"/>
      <c r="L12" s="863"/>
      <c r="M12" s="863"/>
      <c r="N12" s="863"/>
      <c r="O12" s="863"/>
      <c r="P12" s="863"/>
      <c r="Q12" s="863"/>
      <c r="R12" s="863"/>
      <c r="S12" s="863"/>
      <c r="T12" s="863"/>
      <c r="U12" s="863"/>
      <c r="V12" s="863"/>
    </row>
    <row r="13" spans="1:22" x14ac:dyDescent="0.25">
      <c r="A13" s="863"/>
      <c r="B13" s="863"/>
      <c r="C13" s="863"/>
      <c r="D13" s="863"/>
      <c r="E13" s="863"/>
      <c r="F13" s="863"/>
      <c r="G13" s="863"/>
      <c r="H13" s="863"/>
      <c r="I13" s="863"/>
      <c r="J13" s="863"/>
      <c r="K13" s="863"/>
      <c r="L13" s="863"/>
      <c r="M13" s="863"/>
      <c r="N13" s="863"/>
      <c r="O13" s="863"/>
      <c r="P13" s="863"/>
      <c r="Q13" s="863"/>
      <c r="R13" s="863"/>
      <c r="S13" s="863"/>
      <c r="T13" s="863"/>
      <c r="U13" s="863"/>
      <c r="V13" s="863"/>
    </row>
    <row r="14" spans="1:22" x14ac:dyDescent="0.25">
      <c r="A14" s="863"/>
      <c r="B14" s="863"/>
      <c r="C14" s="863"/>
      <c r="D14" s="863"/>
      <c r="E14" s="863"/>
      <c r="F14" s="863"/>
      <c r="G14" s="863"/>
      <c r="H14" s="863"/>
      <c r="I14" s="863"/>
      <c r="J14" s="863"/>
      <c r="K14" s="863"/>
      <c r="L14" s="863"/>
      <c r="M14" s="863"/>
      <c r="N14" s="863"/>
      <c r="O14" s="863"/>
      <c r="P14" s="863"/>
      <c r="Q14" s="863"/>
      <c r="R14" s="863"/>
      <c r="S14" s="863"/>
      <c r="T14" s="863"/>
      <c r="U14" s="863"/>
      <c r="V14" s="863"/>
    </row>
    <row r="15" spans="1:22" x14ac:dyDescent="0.25">
      <c r="A15" s="863"/>
      <c r="B15" s="863"/>
      <c r="C15" s="863"/>
      <c r="D15" s="863"/>
      <c r="E15" s="863"/>
      <c r="F15" s="863"/>
      <c r="G15" s="863"/>
      <c r="H15" s="863"/>
      <c r="I15" s="863"/>
      <c r="J15" s="863"/>
      <c r="K15" s="863"/>
      <c r="L15" s="863"/>
      <c r="M15" s="863"/>
      <c r="N15" s="863"/>
      <c r="O15" s="863"/>
      <c r="P15" s="863"/>
      <c r="Q15" s="863"/>
      <c r="R15" s="863"/>
      <c r="S15" s="863"/>
      <c r="T15" s="863"/>
      <c r="U15" s="863"/>
      <c r="V15" s="863"/>
    </row>
    <row r="16" spans="1:22" x14ac:dyDescent="0.25">
      <c r="A16" s="863"/>
      <c r="B16" s="863"/>
      <c r="C16" s="863"/>
      <c r="D16" s="863"/>
      <c r="E16" s="863"/>
      <c r="F16" s="863"/>
      <c r="G16" s="863"/>
      <c r="H16" s="863"/>
      <c r="I16" s="863"/>
      <c r="J16" s="863"/>
      <c r="K16" s="863"/>
      <c r="L16" s="863"/>
      <c r="M16" s="863"/>
      <c r="N16" s="863"/>
      <c r="O16" s="863"/>
      <c r="P16" s="863"/>
      <c r="Q16" s="863"/>
      <c r="R16" s="863"/>
      <c r="S16" s="863"/>
      <c r="T16" s="863"/>
      <c r="U16" s="863"/>
      <c r="V16" s="863"/>
    </row>
    <row r="17" spans="1:22" x14ac:dyDescent="0.25">
      <c r="A17" s="863"/>
      <c r="B17" s="863"/>
      <c r="C17" s="863"/>
      <c r="D17" s="863"/>
      <c r="E17" s="863"/>
      <c r="F17" s="863"/>
      <c r="G17" s="863"/>
      <c r="H17" s="863"/>
      <c r="I17" s="863"/>
      <c r="J17" s="863"/>
      <c r="K17" s="863"/>
      <c r="L17" s="863"/>
      <c r="M17" s="863"/>
      <c r="N17" s="863"/>
      <c r="O17" s="863"/>
      <c r="P17" s="863"/>
      <c r="Q17" s="863"/>
      <c r="R17" s="863"/>
      <c r="S17" s="863"/>
      <c r="T17" s="863"/>
      <c r="U17" s="863"/>
      <c r="V17" s="863"/>
    </row>
    <row r="18" spans="1:22" x14ac:dyDescent="0.25">
      <c r="A18" s="863"/>
      <c r="B18" s="863"/>
      <c r="C18" s="863"/>
      <c r="D18" s="863"/>
      <c r="E18" s="863"/>
      <c r="F18" s="863"/>
      <c r="G18" s="863"/>
      <c r="H18" s="863"/>
      <c r="I18" s="863"/>
      <c r="J18" s="863"/>
      <c r="K18" s="863"/>
      <c r="L18" s="863"/>
      <c r="M18" s="863"/>
      <c r="N18" s="863"/>
      <c r="O18" s="863"/>
      <c r="P18" s="863"/>
      <c r="Q18" s="863"/>
      <c r="R18" s="863"/>
      <c r="S18" s="863"/>
      <c r="T18" s="863"/>
      <c r="U18" s="863"/>
      <c r="V18" s="863"/>
    </row>
    <row r="19" spans="1:22" x14ac:dyDescent="0.25">
      <c r="A19" s="863"/>
      <c r="B19" s="863"/>
      <c r="C19" s="863"/>
      <c r="D19" s="863"/>
      <c r="E19" s="863"/>
      <c r="F19" s="863"/>
      <c r="G19" s="863"/>
      <c r="H19" s="863"/>
      <c r="I19" s="863"/>
      <c r="J19" s="863"/>
      <c r="K19" s="863"/>
      <c r="L19" s="863"/>
      <c r="M19" s="863"/>
      <c r="N19" s="863"/>
      <c r="O19" s="863"/>
      <c r="P19" s="863"/>
      <c r="Q19" s="863"/>
      <c r="R19" s="863"/>
      <c r="S19" s="863"/>
      <c r="T19" s="863"/>
      <c r="U19" s="863"/>
      <c r="V19" s="863"/>
    </row>
    <row r="20" spans="1:22" x14ac:dyDescent="0.25">
      <c r="A20" s="863"/>
      <c r="B20" s="863"/>
      <c r="C20" s="863"/>
      <c r="D20" s="863"/>
      <c r="E20" s="863"/>
      <c r="F20" s="863"/>
      <c r="G20" s="863"/>
      <c r="H20" s="863"/>
      <c r="I20" s="863"/>
      <c r="J20" s="863"/>
      <c r="K20" s="863"/>
      <c r="L20" s="863"/>
      <c r="M20" s="863"/>
      <c r="N20" s="863"/>
      <c r="O20" s="863"/>
      <c r="P20" s="863"/>
      <c r="Q20" s="863"/>
      <c r="R20" s="863"/>
      <c r="S20" s="863"/>
      <c r="T20" s="863"/>
      <c r="U20" s="863"/>
      <c r="V20" s="863"/>
    </row>
    <row r="21" spans="1:22" x14ac:dyDescent="0.25">
      <c r="A21" s="863"/>
      <c r="B21" s="863"/>
      <c r="C21" s="863"/>
      <c r="D21" s="863"/>
      <c r="E21" s="863"/>
      <c r="F21" s="863"/>
      <c r="G21" s="863"/>
      <c r="H21" s="863"/>
      <c r="I21" s="863"/>
      <c r="J21" s="863"/>
      <c r="K21" s="863"/>
      <c r="L21" s="863"/>
      <c r="M21" s="863"/>
      <c r="N21" s="863"/>
      <c r="O21" s="863"/>
      <c r="P21" s="863"/>
      <c r="Q21" s="863"/>
      <c r="R21" s="863"/>
      <c r="S21" s="863"/>
      <c r="T21" s="863"/>
      <c r="U21" s="863"/>
      <c r="V21" s="863"/>
    </row>
    <row r="22" spans="1:22" x14ac:dyDescent="0.25">
      <c r="A22" s="863"/>
      <c r="B22" s="863"/>
      <c r="C22" s="863"/>
      <c r="D22" s="863"/>
      <c r="E22" s="863"/>
      <c r="F22" s="863"/>
      <c r="G22" s="863"/>
      <c r="H22" s="863"/>
      <c r="I22" s="863"/>
      <c r="J22" s="863"/>
      <c r="K22" s="863"/>
      <c r="L22" s="863"/>
      <c r="M22" s="863"/>
      <c r="N22" s="863"/>
      <c r="O22" s="863"/>
      <c r="P22" s="863"/>
      <c r="Q22" s="863"/>
      <c r="R22" s="863"/>
      <c r="S22" s="863"/>
      <c r="T22" s="863"/>
      <c r="U22" s="863"/>
      <c r="V22" s="863"/>
    </row>
    <row r="23" spans="1:22" x14ac:dyDescent="0.25">
      <c r="A23" s="863"/>
      <c r="B23" s="863"/>
      <c r="C23" s="863"/>
      <c r="D23" s="863"/>
      <c r="E23" s="863"/>
      <c r="F23" s="863"/>
      <c r="G23" s="863"/>
      <c r="H23" s="863"/>
      <c r="I23" s="863"/>
      <c r="J23" s="863"/>
      <c r="K23" s="863"/>
      <c r="L23" s="863"/>
      <c r="M23" s="863"/>
      <c r="N23" s="863"/>
      <c r="O23" s="863"/>
      <c r="P23" s="863"/>
      <c r="Q23" s="863"/>
      <c r="R23" s="863"/>
      <c r="S23" s="863"/>
      <c r="T23" s="863"/>
      <c r="U23" s="863"/>
      <c r="V23" s="863"/>
    </row>
    <row r="24" spans="1:22" x14ac:dyDescent="0.25">
      <c r="A24" s="863"/>
      <c r="B24" s="863"/>
      <c r="C24" s="863"/>
      <c r="D24" s="863"/>
      <c r="E24" s="863"/>
      <c r="F24" s="863"/>
      <c r="G24" s="863"/>
      <c r="H24" s="863"/>
      <c r="I24" s="863"/>
      <c r="J24" s="863"/>
      <c r="K24" s="863"/>
      <c r="L24" s="863"/>
      <c r="M24" s="863"/>
      <c r="N24" s="863"/>
      <c r="O24" s="863"/>
      <c r="P24" s="863"/>
      <c r="Q24" s="863"/>
      <c r="R24" s="863"/>
      <c r="S24" s="863"/>
      <c r="T24" s="863"/>
      <c r="U24" s="863"/>
      <c r="V24" s="863"/>
    </row>
    <row r="25" spans="1:22" x14ac:dyDescent="0.25">
      <c r="A25" s="863"/>
      <c r="B25" s="863"/>
      <c r="C25" s="863"/>
      <c r="D25" s="863"/>
      <c r="E25" s="863"/>
      <c r="F25" s="863"/>
      <c r="G25" s="863"/>
      <c r="H25" s="863"/>
      <c r="I25" s="863"/>
      <c r="J25" s="863"/>
      <c r="K25" s="863"/>
      <c r="L25" s="863"/>
      <c r="M25" s="863"/>
      <c r="N25" s="863"/>
      <c r="O25" s="863"/>
      <c r="P25" s="863"/>
      <c r="Q25" s="863"/>
      <c r="R25" s="863"/>
      <c r="S25" s="863"/>
      <c r="T25" s="863"/>
      <c r="U25" s="863"/>
      <c r="V25" s="863"/>
    </row>
    <row r="26" spans="1:22" x14ac:dyDescent="0.25">
      <c r="A26" s="863"/>
      <c r="B26" s="863"/>
      <c r="C26" s="863"/>
      <c r="D26" s="863"/>
      <c r="E26" s="863"/>
      <c r="F26" s="863"/>
      <c r="G26" s="863"/>
      <c r="H26" s="863"/>
      <c r="I26" s="863"/>
      <c r="J26" s="863"/>
      <c r="K26" s="863"/>
      <c r="L26" s="863"/>
      <c r="M26" s="863"/>
      <c r="N26" s="863"/>
      <c r="O26" s="863"/>
      <c r="P26" s="863"/>
      <c r="Q26" s="863"/>
      <c r="R26" s="863"/>
      <c r="S26" s="863"/>
      <c r="T26" s="863"/>
      <c r="U26" s="863"/>
      <c r="V26" s="863"/>
    </row>
    <row r="27" spans="1:22" x14ac:dyDescent="0.25">
      <c r="A27" s="863"/>
      <c r="B27" s="863"/>
      <c r="C27" s="863"/>
      <c r="D27" s="863"/>
      <c r="E27" s="863"/>
      <c r="F27" s="863"/>
      <c r="G27" s="863"/>
      <c r="H27" s="863"/>
      <c r="I27" s="863"/>
      <c r="J27" s="863"/>
      <c r="K27" s="863"/>
      <c r="L27" s="863"/>
      <c r="M27" s="863"/>
      <c r="N27" s="863"/>
      <c r="O27" s="863"/>
      <c r="P27" s="863"/>
      <c r="Q27" s="863"/>
      <c r="R27" s="863"/>
      <c r="S27" s="863"/>
      <c r="T27" s="863"/>
      <c r="U27" s="863"/>
      <c r="V27" s="863"/>
    </row>
    <row r="28" spans="1:22" x14ac:dyDescent="0.25">
      <c r="A28" s="863"/>
      <c r="B28" s="863"/>
      <c r="C28" s="863"/>
      <c r="D28" s="863"/>
      <c r="E28" s="863"/>
      <c r="F28" s="863"/>
      <c r="G28" s="863"/>
      <c r="H28" s="863"/>
      <c r="I28" s="863"/>
      <c r="J28" s="863"/>
      <c r="K28" s="863"/>
      <c r="L28" s="863"/>
      <c r="M28" s="863"/>
      <c r="N28" s="863"/>
      <c r="O28" s="863"/>
      <c r="P28" s="863"/>
      <c r="Q28" s="863"/>
      <c r="R28" s="863"/>
      <c r="S28" s="863"/>
      <c r="T28" s="863"/>
      <c r="U28" s="863"/>
      <c r="V28" s="863"/>
    </row>
    <row r="29" spans="1:22" x14ac:dyDescent="0.25">
      <c r="A29" s="863"/>
      <c r="B29" s="863"/>
      <c r="C29" s="863"/>
      <c r="D29" s="863"/>
      <c r="E29" s="863"/>
      <c r="F29" s="863"/>
      <c r="G29" s="863"/>
      <c r="H29" s="863"/>
      <c r="I29" s="863"/>
      <c r="J29" s="863"/>
      <c r="K29" s="863"/>
      <c r="L29" s="863"/>
      <c r="M29" s="863"/>
      <c r="N29" s="863"/>
      <c r="O29" s="863"/>
      <c r="P29" s="863"/>
      <c r="Q29" s="863"/>
      <c r="R29" s="863"/>
      <c r="S29" s="863"/>
      <c r="T29" s="863"/>
      <c r="U29" s="863"/>
      <c r="V29" s="863"/>
    </row>
    <row r="30" spans="1:22" x14ac:dyDescent="0.25">
      <c r="A30" s="863"/>
      <c r="B30" s="863"/>
      <c r="C30" s="863"/>
      <c r="D30" s="863"/>
      <c r="E30" s="863"/>
      <c r="F30" s="863"/>
      <c r="G30" s="863"/>
      <c r="H30" s="863"/>
      <c r="I30" s="863"/>
      <c r="J30" s="863"/>
      <c r="K30" s="863"/>
      <c r="L30" s="863"/>
      <c r="M30" s="863"/>
      <c r="N30" s="863"/>
      <c r="O30" s="863"/>
      <c r="P30" s="863"/>
      <c r="Q30" s="863"/>
      <c r="R30" s="863"/>
      <c r="S30" s="863"/>
      <c r="T30" s="863"/>
      <c r="U30" s="863"/>
      <c r="V30" s="863"/>
    </row>
    <row r="31" spans="1:22" x14ac:dyDescent="0.25">
      <c r="A31" s="863"/>
      <c r="B31" s="863"/>
      <c r="C31" s="863"/>
      <c r="D31" s="863"/>
      <c r="E31" s="863"/>
      <c r="F31" s="863"/>
      <c r="G31" s="863"/>
      <c r="H31" s="863"/>
      <c r="I31" s="863"/>
      <c r="J31" s="863"/>
      <c r="K31" s="863"/>
      <c r="L31" s="863"/>
      <c r="M31" s="863"/>
      <c r="N31" s="863"/>
      <c r="O31" s="863"/>
      <c r="P31" s="863"/>
      <c r="Q31" s="863"/>
      <c r="R31" s="863"/>
      <c r="S31" s="863"/>
      <c r="T31" s="863"/>
      <c r="U31" s="863"/>
      <c r="V31" s="863"/>
    </row>
    <row r="32" spans="1:22" x14ac:dyDescent="0.25">
      <c r="A32" s="863"/>
      <c r="B32" s="863"/>
      <c r="C32" s="863"/>
      <c r="D32" s="863"/>
      <c r="E32" s="863"/>
      <c r="F32" s="863"/>
      <c r="G32" s="863"/>
      <c r="H32" s="863"/>
      <c r="I32" s="863"/>
      <c r="J32" s="863"/>
      <c r="K32" s="863"/>
      <c r="L32" s="863"/>
      <c r="M32" s="863"/>
      <c r="N32" s="863"/>
      <c r="O32" s="863"/>
      <c r="P32" s="863"/>
      <c r="Q32" s="863"/>
      <c r="R32" s="863"/>
      <c r="S32" s="863"/>
      <c r="T32" s="863"/>
      <c r="U32" s="863"/>
      <c r="V32" s="863"/>
    </row>
    <row r="33" spans="1:22" x14ac:dyDescent="0.25">
      <c r="A33" s="863"/>
      <c r="B33" s="863"/>
      <c r="C33" s="863"/>
      <c r="D33" s="863"/>
      <c r="E33" s="863"/>
      <c r="F33" s="863"/>
      <c r="G33" s="863"/>
      <c r="H33" s="863"/>
      <c r="I33" s="863"/>
      <c r="J33" s="863"/>
      <c r="K33" s="863"/>
      <c r="L33" s="863"/>
      <c r="M33" s="863"/>
      <c r="N33" s="863"/>
      <c r="O33" s="863"/>
      <c r="P33" s="863"/>
      <c r="Q33" s="863"/>
      <c r="R33" s="863"/>
      <c r="S33" s="863"/>
      <c r="T33" s="863"/>
      <c r="U33" s="863"/>
      <c r="V33" s="863"/>
    </row>
    <row r="34" spans="1:22" x14ac:dyDescent="0.25">
      <c r="A34" s="863"/>
      <c r="B34" s="863"/>
      <c r="C34" s="863"/>
      <c r="D34" s="863"/>
      <c r="E34" s="863"/>
      <c r="F34" s="863"/>
      <c r="G34" s="863"/>
      <c r="H34" s="863"/>
      <c r="I34" s="863"/>
      <c r="J34" s="863"/>
      <c r="K34" s="863"/>
      <c r="L34" s="863"/>
      <c r="M34" s="863"/>
      <c r="N34" s="863"/>
      <c r="O34" s="863"/>
      <c r="P34" s="863"/>
      <c r="Q34" s="863"/>
      <c r="R34" s="863"/>
      <c r="S34" s="863"/>
      <c r="T34" s="863"/>
      <c r="U34" s="863"/>
      <c r="V34" s="863"/>
    </row>
    <row r="35" spans="1:22" x14ac:dyDescent="0.25">
      <c r="A35" s="863"/>
      <c r="B35" s="863"/>
      <c r="C35" s="863"/>
      <c r="D35" s="863"/>
      <c r="E35" s="863"/>
      <c r="F35" s="863"/>
      <c r="G35" s="863"/>
      <c r="H35" s="863"/>
      <c r="I35" s="863"/>
      <c r="J35" s="863"/>
      <c r="K35" s="863"/>
      <c r="L35" s="863"/>
      <c r="M35" s="863"/>
      <c r="N35" s="863"/>
      <c r="O35" s="863"/>
      <c r="P35" s="863"/>
      <c r="Q35" s="863"/>
      <c r="R35" s="863"/>
      <c r="S35" s="863"/>
      <c r="T35" s="863"/>
      <c r="U35" s="863"/>
      <c r="V35" s="863"/>
    </row>
    <row r="36" spans="1:22" x14ac:dyDescent="0.25">
      <c r="A36" s="863"/>
      <c r="B36" s="863"/>
      <c r="C36" s="863"/>
      <c r="D36" s="863"/>
      <c r="E36" s="863"/>
      <c r="F36" s="863"/>
      <c r="G36" s="863"/>
      <c r="H36" s="863"/>
      <c r="I36" s="863"/>
      <c r="J36" s="863"/>
      <c r="K36" s="863"/>
      <c r="L36" s="863"/>
      <c r="M36" s="863"/>
      <c r="N36" s="863"/>
      <c r="O36" s="863"/>
      <c r="P36" s="863"/>
      <c r="Q36" s="863"/>
      <c r="R36" s="863"/>
      <c r="S36" s="863"/>
      <c r="T36" s="863"/>
      <c r="U36" s="863"/>
      <c r="V36" s="863"/>
    </row>
    <row r="37" spans="1:22" x14ac:dyDescent="0.25">
      <c r="A37" s="863"/>
      <c r="B37" s="863"/>
      <c r="C37" s="863"/>
      <c r="D37" s="863"/>
      <c r="E37" s="863"/>
      <c r="F37" s="863"/>
      <c r="G37" s="863"/>
      <c r="H37" s="863"/>
      <c r="I37" s="863"/>
      <c r="J37" s="863"/>
      <c r="K37" s="863"/>
      <c r="L37" s="863"/>
      <c r="M37" s="863"/>
      <c r="N37" s="863"/>
      <c r="O37" s="863"/>
      <c r="P37" s="863"/>
      <c r="Q37" s="863"/>
      <c r="R37" s="863"/>
      <c r="S37" s="863"/>
      <c r="T37" s="863"/>
      <c r="U37" s="863"/>
      <c r="V37" s="863"/>
    </row>
    <row r="38" spans="1:22" x14ac:dyDescent="0.25">
      <c r="A38" s="863"/>
      <c r="B38" s="863"/>
      <c r="C38" s="863"/>
      <c r="D38" s="863"/>
      <c r="E38" s="863"/>
      <c r="F38" s="863"/>
      <c r="G38" s="863"/>
      <c r="H38" s="863"/>
      <c r="I38" s="863"/>
      <c r="J38" s="863"/>
      <c r="K38" s="863"/>
      <c r="L38" s="863"/>
      <c r="M38" s="863"/>
      <c r="N38" s="863"/>
      <c r="O38" s="863"/>
      <c r="P38" s="863"/>
      <c r="Q38" s="863"/>
      <c r="R38" s="863"/>
      <c r="S38" s="863"/>
      <c r="T38" s="863"/>
      <c r="U38" s="863"/>
      <c r="V38" s="863"/>
    </row>
    <row r="39" spans="1:22" x14ac:dyDescent="0.25">
      <c r="A39" s="863"/>
      <c r="B39" s="863"/>
      <c r="C39" s="863"/>
      <c r="D39" s="863"/>
      <c r="E39" s="863"/>
      <c r="F39" s="863"/>
      <c r="G39" s="863"/>
      <c r="H39" s="863"/>
      <c r="I39" s="863"/>
      <c r="J39" s="863"/>
      <c r="K39" s="863"/>
      <c r="L39" s="863"/>
      <c r="M39" s="863"/>
      <c r="N39" s="863"/>
      <c r="O39" s="863"/>
      <c r="P39" s="863"/>
      <c r="Q39" s="863"/>
      <c r="R39" s="863"/>
      <c r="S39" s="863"/>
      <c r="T39" s="863"/>
      <c r="U39" s="863"/>
      <c r="V39" s="863"/>
    </row>
    <row r="40" spans="1:22" x14ac:dyDescent="0.25">
      <c r="A40" s="863"/>
      <c r="B40" s="863"/>
      <c r="C40" s="863"/>
      <c r="D40" s="863"/>
      <c r="E40" s="863"/>
      <c r="F40" s="863"/>
      <c r="G40" s="863"/>
      <c r="H40" s="863"/>
      <c r="I40" s="863"/>
      <c r="J40" s="863"/>
      <c r="K40" s="863"/>
      <c r="L40" s="863"/>
      <c r="M40" s="863"/>
      <c r="N40" s="863"/>
      <c r="O40" s="863"/>
      <c r="P40" s="863"/>
      <c r="Q40" s="863"/>
      <c r="R40" s="863"/>
      <c r="S40" s="863"/>
      <c r="T40" s="863"/>
      <c r="U40" s="863"/>
      <c r="V40" s="863"/>
    </row>
    <row r="41" spans="1:22" x14ac:dyDescent="0.25">
      <c r="A41" s="863"/>
      <c r="B41" s="863"/>
      <c r="C41" s="863"/>
      <c r="D41" s="863"/>
      <c r="E41" s="863"/>
      <c r="F41" s="863"/>
      <c r="G41" s="863"/>
      <c r="H41" s="863"/>
      <c r="I41" s="863"/>
      <c r="J41" s="863"/>
      <c r="K41" s="863"/>
      <c r="L41" s="863"/>
      <c r="M41" s="863"/>
      <c r="N41" s="863"/>
      <c r="O41" s="863"/>
      <c r="P41" s="863"/>
      <c r="Q41" s="863"/>
      <c r="R41" s="863"/>
      <c r="S41" s="863"/>
      <c r="T41" s="863"/>
      <c r="U41" s="863"/>
      <c r="V41" s="863"/>
    </row>
    <row r="42" spans="1:22" x14ac:dyDescent="0.25">
      <c r="A42" s="863"/>
      <c r="B42" s="863"/>
      <c r="C42" s="863"/>
      <c r="D42" s="863"/>
      <c r="E42" s="863"/>
      <c r="F42" s="863"/>
      <c r="G42" s="863"/>
      <c r="H42" s="863"/>
      <c r="I42" s="863"/>
      <c r="J42" s="863"/>
      <c r="K42" s="863"/>
      <c r="L42" s="863"/>
      <c r="M42" s="863"/>
      <c r="N42" s="863"/>
      <c r="O42" s="863"/>
      <c r="P42" s="863"/>
      <c r="Q42" s="863"/>
      <c r="R42" s="863"/>
      <c r="S42" s="863"/>
      <c r="T42" s="863"/>
      <c r="U42" s="863"/>
      <c r="V42" s="863"/>
    </row>
    <row r="43" spans="1:22" x14ac:dyDescent="0.25">
      <c r="A43" s="863"/>
      <c r="B43" s="863"/>
      <c r="C43" s="863"/>
      <c r="D43" s="863"/>
      <c r="E43" s="863"/>
      <c r="F43" s="863"/>
      <c r="G43" s="863"/>
      <c r="H43" s="863"/>
      <c r="I43" s="863"/>
      <c r="J43" s="863"/>
      <c r="K43" s="863"/>
      <c r="L43" s="863"/>
      <c r="M43" s="863"/>
      <c r="N43" s="863"/>
      <c r="O43" s="863"/>
      <c r="P43" s="863"/>
      <c r="Q43" s="863"/>
      <c r="R43" s="863"/>
      <c r="S43" s="863"/>
      <c r="T43" s="863"/>
      <c r="U43" s="863"/>
      <c r="V43" s="863"/>
    </row>
    <row r="44" spans="1:22" x14ac:dyDescent="0.25">
      <c r="A44" s="863"/>
      <c r="B44" s="863"/>
      <c r="C44" s="863"/>
      <c r="D44" s="863"/>
      <c r="E44" s="863"/>
      <c r="F44" s="863"/>
      <c r="G44" s="863"/>
      <c r="H44" s="863"/>
      <c r="I44" s="863"/>
      <c r="J44" s="863"/>
      <c r="K44" s="863"/>
      <c r="L44" s="863"/>
      <c r="M44" s="863"/>
      <c r="N44" s="863"/>
      <c r="O44" s="863"/>
      <c r="P44" s="863"/>
      <c r="Q44" s="863"/>
      <c r="R44" s="863"/>
      <c r="S44" s="863"/>
      <c r="T44" s="863"/>
      <c r="U44" s="863"/>
      <c r="V44" s="863"/>
    </row>
    <row r="45" spans="1:22" x14ac:dyDescent="0.25">
      <c r="A45" s="863"/>
      <c r="B45" s="863"/>
      <c r="C45" s="863"/>
      <c r="D45" s="863"/>
      <c r="E45" s="863"/>
      <c r="F45" s="863"/>
      <c r="G45" s="863"/>
      <c r="H45" s="863"/>
      <c r="I45" s="863"/>
      <c r="J45" s="863"/>
      <c r="K45" s="863"/>
      <c r="L45" s="863"/>
      <c r="M45" s="863"/>
      <c r="N45" s="863"/>
      <c r="O45" s="863"/>
      <c r="P45" s="863"/>
      <c r="Q45" s="863"/>
      <c r="R45" s="863"/>
      <c r="S45" s="863"/>
      <c r="T45" s="863"/>
      <c r="U45" s="863"/>
      <c r="V45" s="863"/>
    </row>
    <row r="46" spans="1:22" x14ac:dyDescent="0.25">
      <c r="A46" s="863"/>
      <c r="B46" s="863"/>
      <c r="C46" s="863"/>
      <c r="D46" s="863"/>
      <c r="E46" s="863"/>
      <c r="F46" s="863"/>
      <c r="G46" s="863"/>
      <c r="H46" s="863"/>
      <c r="I46" s="863"/>
      <c r="J46" s="863"/>
      <c r="K46" s="863"/>
      <c r="L46" s="863"/>
      <c r="M46" s="863"/>
      <c r="N46" s="863"/>
      <c r="O46" s="863"/>
      <c r="P46" s="863"/>
      <c r="Q46" s="863"/>
      <c r="R46" s="863"/>
      <c r="S46" s="863"/>
      <c r="T46" s="863"/>
      <c r="U46" s="863"/>
      <c r="V46" s="863"/>
    </row>
    <row r="47" spans="1:22" x14ac:dyDescent="0.25">
      <c r="A47" s="863"/>
      <c r="B47" s="863"/>
      <c r="C47" s="863"/>
      <c r="D47" s="863"/>
      <c r="E47" s="863"/>
      <c r="F47" s="863"/>
      <c r="G47" s="863"/>
      <c r="H47" s="863"/>
      <c r="I47" s="863"/>
      <c r="J47" s="863"/>
      <c r="K47" s="863"/>
      <c r="L47" s="863"/>
      <c r="M47" s="863"/>
      <c r="N47" s="863"/>
      <c r="O47" s="863"/>
      <c r="P47" s="863"/>
      <c r="Q47" s="863"/>
      <c r="R47" s="863"/>
      <c r="S47" s="863"/>
      <c r="T47" s="863"/>
      <c r="U47" s="863"/>
      <c r="V47" s="863"/>
    </row>
    <row r="48" spans="1:22" x14ac:dyDescent="0.25">
      <c r="A48" s="863"/>
      <c r="B48" s="863"/>
      <c r="C48" s="863"/>
      <c r="D48" s="863"/>
      <c r="E48" s="863"/>
      <c r="F48" s="863"/>
      <c r="G48" s="863"/>
      <c r="H48" s="863"/>
      <c r="I48" s="863"/>
      <c r="J48" s="863"/>
      <c r="K48" s="863"/>
      <c r="L48" s="863"/>
      <c r="M48" s="863"/>
      <c r="N48" s="863"/>
      <c r="O48" s="863"/>
      <c r="P48" s="863"/>
      <c r="Q48" s="863"/>
      <c r="R48" s="863"/>
      <c r="S48" s="863"/>
      <c r="T48" s="863"/>
      <c r="U48" s="863"/>
      <c r="V48" s="863"/>
    </row>
    <row r="49" spans="1:22" x14ac:dyDescent="0.25">
      <c r="A49" s="863"/>
      <c r="B49" s="863"/>
      <c r="C49" s="863"/>
      <c r="D49" s="863"/>
      <c r="E49" s="863"/>
      <c r="F49" s="863"/>
      <c r="G49" s="863"/>
      <c r="H49" s="863"/>
      <c r="I49" s="863"/>
      <c r="J49" s="863"/>
      <c r="K49" s="863"/>
      <c r="L49" s="863"/>
      <c r="M49" s="863"/>
      <c r="N49" s="863"/>
      <c r="O49" s="863"/>
      <c r="P49" s="863"/>
      <c r="Q49" s="863"/>
      <c r="R49" s="863"/>
      <c r="S49" s="863"/>
      <c r="T49" s="863"/>
      <c r="U49" s="863"/>
      <c r="V49" s="863"/>
    </row>
    <row r="50" spans="1:22" x14ac:dyDescent="0.25">
      <c r="A50" s="863"/>
      <c r="B50" s="863"/>
      <c r="C50" s="863"/>
      <c r="D50" s="863"/>
      <c r="E50" s="863"/>
      <c r="F50" s="863"/>
      <c r="G50" s="863"/>
      <c r="H50" s="863"/>
      <c r="I50" s="863"/>
      <c r="J50" s="863"/>
      <c r="K50" s="863"/>
      <c r="L50" s="863"/>
      <c r="M50" s="863"/>
      <c r="N50" s="863"/>
      <c r="O50" s="863"/>
      <c r="P50" s="863"/>
      <c r="Q50" s="863"/>
      <c r="R50" s="863"/>
      <c r="S50" s="863"/>
      <c r="T50" s="863"/>
      <c r="U50" s="863"/>
      <c r="V50" s="863"/>
    </row>
    <row r="51" spans="1:22" x14ac:dyDescent="0.25">
      <c r="A51" s="863"/>
      <c r="B51" s="863"/>
      <c r="C51" s="863"/>
      <c r="D51" s="863"/>
      <c r="E51" s="863"/>
      <c r="F51" s="863"/>
      <c r="G51" s="863"/>
      <c r="H51" s="863"/>
      <c r="I51" s="863"/>
      <c r="J51" s="863"/>
      <c r="K51" s="863"/>
      <c r="L51" s="863"/>
      <c r="M51" s="863"/>
      <c r="N51" s="863"/>
      <c r="O51" s="863"/>
      <c r="P51" s="863"/>
      <c r="Q51" s="863"/>
      <c r="R51" s="863"/>
      <c r="S51" s="863"/>
      <c r="T51" s="863"/>
      <c r="U51" s="863"/>
      <c r="V51" s="863"/>
    </row>
    <row r="52" spans="1:22" x14ac:dyDescent="0.25">
      <c r="A52" s="863"/>
      <c r="B52" s="863"/>
      <c r="C52" s="863"/>
      <c r="D52" s="863"/>
      <c r="E52" s="863"/>
      <c r="F52" s="863"/>
      <c r="G52" s="863"/>
      <c r="H52" s="863"/>
      <c r="I52" s="863"/>
      <c r="J52" s="863"/>
      <c r="K52" s="863"/>
      <c r="L52" s="863"/>
      <c r="M52" s="863"/>
      <c r="N52" s="863"/>
      <c r="O52" s="863"/>
      <c r="P52" s="863"/>
      <c r="Q52" s="863"/>
      <c r="R52" s="863"/>
      <c r="S52" s="863"/>
      <c r="T52" s="863"/>
      <c r="U52" s="863"/>
      <c r="V52" s="863"/>
    </row>
    <row r="53" spans="1:22" x14ac:dyDescent="0.25">
      <c r="A53" s="863"/>
      <c r="B53" s="863"/>
      <c r="C53" s="863"/>
      <c r="D53" s="863"/>
      <c r="E53" s="863"/>
      <c r="F53" s="863"/>
      <c r="G53" s="863"/>
      <c r="H53" s="863"/>
      <c r="I53" s="863"/>
      <c r="J53" s="863"/>
      <c r="K53" s="863"/>
      <c r="L53" s="863"/>
      <c r="M53" s="863"/>
      <c r="N53" s="863"/>
      <c r="O53" s="863"/>
      <c r="P53" s="863"/>
      <c r="Q53" s="863"/>
      <c r="R53" s="863"/>
      <c r="S53" s="863"/>
      <c r="T53" s="863"/>
      <c r="U53" s="863"/>
      <c r="V53" s="863"/>
    </row>
    <row r="54" spans="1:22" x14ac:dyDescent="0.25">
      <c r="A54" s="863"/>
      <c r="B54" s="863"/>
      <c r="C54" s="863"/>
      <c r="D54" s="863"/>
      <c r="E54" s="863"/>
      <c r="F54" s="863"/>
      <c r="G54" s="863"/>
      <c r="H54" s="863"/>
      <c r="I54" s="863"/>
      <c r="J54" s="863"/>
      <c r="K54" s="863"/>
      <c r="L54" s="863"/>
      <c r="M54" s="863"/>
      <c r="N54" s="863"/>
      <c r="O54" s="863"/>
      <c r="P54" s="863"/>
      <c r="Q54" s="863"/>
      <c r="R54" s="863"/>
      <c r="S54" s="863"/>
      <c r="T54" s="863"/>
      <c r="U54" s="863"/>
      <c r="V54" s="863"/>
    </row>
    <row r="55" spans="1:22" x14ac:dyDescent="0.25">
      <c r="A55" s="863"/>
      <c r="B55" s="863"/>
      <c r="C55" s="863"/>
      <c r="D55" s="863"/>
      <c r="E55" s="863"/>
      <c r="F55" s="863"/>
      <c r="G55" s="863"/>
      <c r="H55" s="863"/>
      <c r="I55" s="863"/>
      <c r="J55" s="863"/>
      <c r="K55" s="863"/>
      <c r="L55" s="863"/>
      <c r="M55" s="863"/>
      <c r="N55" s="863"/>
      <c r="O55" s="863"/>
      <c r="P55" s="863"/>
      <c r="Q55" s="863"/>
      <c r="R55" s="863"/>
      <c r="S55" s="863"/>
      <c r="T55" s="863"/>
      <c r="U55" s="863"/>
      <c r="V55" s="863"/>
    </row>
    <row r="56" spans="1:22" x14ac:dyDescent="0.25">
      <c r="A56" s="863"/>
      <c r="B56" s="863"/>
      <c r="C56" s="863"/>
      <c r="D56" s="863"/>
      <c r="E56" s="863"/>
      <c r="F56" s="863"/>
      <c r="G56" s="863"/>
      <c r="H56" s="863"/>
      <c r="I56" s="863"/>
      <c r="J56" s="863"/>
      <c r="K56" s="863"/>
      <c r="L56" s="863"/>
      <c r="M56" s="863"/>
      <c r="N56" s="863"/>
      <c r="O56" s="863"/>
      <c r="P56" s="863"/>
      <c r="Q56" s="863"/>
      <c r="R56" s="863"/>
      <c r="S56" s="863"/>
      <c r="T56" s="863"/>
      <c r="U56" s="863"/>
      <c r="V56" s="863"/>
    </row>
    <row r="57" spans="1:22" x14ac:dyDescent="0.25">
      <c r="A57" s="863"/>
      <c r="B57" s="863"/>
      <c r="C57" s="863"/>
      <c r="D57" s="863"/>
      <c r="E57" s="863"/>
      <c r="F57" s="863"/>
      <c r="G57" s="863"/>
      <c r="H57" s="863"/>
      <c r="I57" s="863"/>
      <c r="J57" s="863"/>
      <c r="K57" s="863"/>
      <c r="L57" s="863"/>
      <c r="M57" s="863"/>
      <c r="N57" s="863"/>
      <c r="O57" s="863"/>
      <c r="P57" s="863"/>
      <c r="Q57" s="863"/>
      <c r="R57" s="863"/>
      <c r="S57" s="863"/>
      <c r="T57" s="863"/>
      <c r="U57" s="863"/>
      <c r="V57" s="863"/>
    </row>
    <row r="58" spans="1:22" x14ac:dyDescent="0.25">
      <c r="A58" s="863"/>
      <c r="B58" s="863"/>
      <c r="C58" s="863"/>
      <c r="D58" s="863"/>
      <c r="E58" s="863"/>
      <c r="F58" s="863"/>
      <c r="G58" s="863"/>
      <c r="H58" s="863"/>
      <c r="I58" s="863"/>
      <c r="J58" s="863"/>
      <c r="K58" s="863"/>
      <c r="L58" s="863"/>
      <c r="M58" s="863"/>
      <c r="N58" s="863"/>
      <c r="O58" s="863"/>
      <c r="P58" s="863"/>
      <c r="Q58" s="863"/>
      <c r="R58" s="863"/>
      <c r="S58" s="863"/>
      <c r="T58" s="863"/>
      <c r="U58" s="863"/>
      <c r="V58" s="863"/>
    </row>
    <row r="59" spans="1:22" x14ac:dyDescent="0.25">
      <c r="A59" s="863"/>
      <c r="B59" s="863"/>
      <c r="C59" s="863"/>
      <c r="D59" s="863"/>
      <c r="E59" s="863"/>
      <c r="F59" s="863"/>
      <c r="G59" s="863"/>
      <c r="H59" s="863"/>
      <c r="I59" s="863"/>
      <c r="J59" s="863"/>
      <c r="K59" s="863"/>
      <c r="L59" s="863"/>
      <c r="M59" s="863"/>
      <c r="N59" s="863"/>
      <c r="O59" s="863"/>
      <c r="P59" s="863"/>
      <c r="Q59" s="863"/>
      <c r="R59" s="863"/>
      <c r="S59" s="863"/>
      <c r="T59" s="863"/>
      <c r="U59" s="863"/>
      <c r="V59" s="863"/>
    </row>
    <row r="60" spans="1:22" x14ac:dyDescent="0.25">
      <c r="A60" s="863"/>
      <c r="B60" s="863"/>
      <c r="C60" s="863"/>
      <c r="D60" s="863"/>
      <c r="E60" s="863"/>
      <c r="F60" s="863"/>
      <c r="G60" s="863"/>
      <c r="H60" s="863"/>
      <c r="I60" s="863"/>
      <c r="J60" s="863"/>
      <c r="K60" s="863"/>
      <c r="L60" s="863"/>
      <c r="M60" s="863"/>
      <c r="N60" s="863"/>
      <c r="O60" s="863"/>
      <c r="P60" s="863"/>
      <c r="Q60" s="863"/>
      <c r="R60" s="863"/>
      <c r="S60" s="863"/>
      <c r="T60" s="863"/>
      <c r="U60" s="863"/>
      <c r="V60" s="863"/>
    </row>
    <row r="61" spans="1:22" x14ac:dyDescent="0.25">
      <c r="A61" s="863"/>
      <c r="B61" s="863"/>
      <c r="C61" s="863"/>
      <c r="D61" s="863"/>
      <c r="E61" s="863"/>
      <c r="F61" s="863"/>
      <c r="G61" s="863"/>
      <c r="H61" s="863"/>
      <c r="I61" s="863"/>
      <c r="J61" s="863"/>
      <c r="K61" s="863"/>
      <c r="L61" s="863"/>
      <c r="M61" s="863"/>
      <c r="N61" s="863"/>
      <c r="O61" s="863"/>
      <c r="P61" s="863"/>
      <c r="Q61" s="863"/>
      <c r="R61" s="863"/>
      <c r="S61" s="863"/>
      <c r="T61" s="863"/>
      <c r="U61" s="863"/>
      <c r="V61" s="863"/>
    </row>
    <row r="62" spans="1:22" x14ac:dyDescent="0.25">
      <c r="A62" s="863"/>
      <c r="B62" s="863"/>
      <c r="C62" s="863"/>
      <c r="D62" s="863"/>
      <c r="E62" s="863"/>
      <c r="F62" s="863"/>
      <c r="G62" s="863"/>
      <c r="H62" s="863"/>
      <c r="I62" s="863"/>
      <c r="J62" s="863"/>
      <c r="K62" s="863"/>
      <c r="L62" s="863"/>
      <c r="M62" s="863"/>
      <c r="N62" s="863"/>
      <c r="O62" s="863"/>
      <c r="P62" s="863"/>
      <c r="Q62" s="863"/>
      <c r="R62" s="863"/>
      <c r="S62" s="863"/>
      <c r="T62" s="863"/>
      <c r="U62" s="863"/>
      <c r="V62" s="863"/>
    </row>
    <row r="63" spans="1:22" x14ac:dyDescent="0.25">
      <c r="A63" s="863"/>
      <c r="B63" s="863"/>
      <c r="C63" s="863"/>
      <c r="D63" s="863"/>
      <c r="E63" s="863"/>
      <c r="F63" s="863"/>
      <c r="G63" s="863"/>
      <c r="H63" s="863"/>
      <c r="I63" s="863"/>
      <c r="J63" s="863"/>
      <c r="K63" s="863"/>
      <c r="L63" s="863"/>
      <c r="M63" s="863"/>
      <c r="N63" s="863"/>
      <c r="O63" s="863"/>
      <c r="P63" s="863"/>
      <c r="Q63" s="863"/>
      <c r="R63" s="863"/>
      <c r="S63" s="863"/>
      <c r="T63" s="863"/>
      <c r="U63" s="863"/>
      <c r="V63" s="863"/>
    </row>
    <row r="64" spans="1:22" x14ac:dyDescent="0.25">
      <c r="A64" s="863"/>
      <c r="B64" s="863"/>
      <c r="C64" s="863"/>
      <c r="D64" s="863"/>
      <c r="E64" s="863"/>
      <c r="F64" s="863"/>
      <c r="G64" s="863"/>
      <c r="H64" s="863"/>
      <c r="I64" s="863"/>
      <c r="J64" s="863"/>
      <c r="K64" s="863"/>
      <c r="L64" s="863"/>
      <c r="M64" s="863"/>
      <c r="N64" s="863"/>
      <c r="O64" s="863"/>
      <c r="P64" s="863"/>
      <c r="Q64" s="863"/>
      <c r="R64" s="863"/>
      <c r="S64" s="863"/>
      <c r="T64" s="863"/>
      <c r="U64" s="863"/>
      <c r="V64" s="863"/>
    </row>
    <row r="65" spans="1:22" x14ac:dyDescent="0.25">
      <c r="A65" s="863"/>
      <c r="B65" s="863"/>
      <c r="C65" s="863"/>
      <c r="D65" s="863"/>
      <c r="E65" s="863"/>
      <c r="F65" s="863"/>
      <c r="G65" s="863"/>
      <c r="H65" s="863"/>
      <c r="I65" s="863"/>
      <c r="J65" s="863"/>
      <c r="K65" s="863"/>
      <c r="L65" s="863"/>
      <c r="M65" s="863"/>
      <c r="N65" s="863"/>
      <c r="O65" s="863"/>
      <c r="P65" s="863"/>
      <c r="Q65" s="863"/>
      <c r="R65" s="863"/>
      <c r="S65" s="863"/>
      <c r="T65" s="863"/>
      <c r="U65" s="863"/>
      <c r="V65" s="863"/>
    </row>
    <row r="66" spans="1:22" x14ac:dyDescent="0.25">
      <c r="A66" s="863"/>
      <c r="B66" s="863"/>
      <c r="C66" s="863"/>
      <c r="D66" s="863"/>
      <c r="E66" s="863"/>
      <c r="F66" s="863"/>
      <c r="G66" s="863"/>
      <c r="H66" s="863"/>
      <c r="I66" s="863"/>
      <c r="J66" s="863"/>
      <c r="K66" s="863"/>
      <c r="L66" s="863"/>
      <c r="M66" s="863"/>
      <c r="N66" s="863"/>
      <c r="O66" s="863"/>
      <c r="P66" s="863"/>
      <c r="Q66" s="863"/>
      <c r="R66" s="863"/>
      <c r="S66" s="863"/>
      <c r="T66" s="863"/>
      <c r="U66" s="863"/>
      <c r="V66" s="863"/>
    </row>
    <row r="67" spans="1:22" x14ac:dyDescent="0.25">
      <c r="A67" s="863"/>
      <c r="B67" s="863"/>
      <c r="C67" s="863"/>
      <c r="D67" s="863"/>
      <c r="E67" s="863"/>
      <c r="F67" s="863"/>
      <c r="G67" s="863"/>
      <c r="H67" s="863"/>
      <c r="I67" s="863"/>
      <c r="J67" s="863"/>
      <c r="K67" s="863"/>
      <c r="L67" s="863"/>
      <c r="M67" s="863"/>
      <c r="N67" s="863"/>
      <c r="O67" s="863"/>
      <c r="P67" s="863"/>
      <c r="Q67" s="863"/>
      <c r="R67" s="863"/>
      <c r="S67" s="863"/>
      <c r="T67" s="863"/>
      <c r="U67" s="863"/>
      <c r="V67" s="863"/>
    </row>
    <row r="68" spans="1:22" x14ac:dyDescent="0.25">
      <c r="A68" s="863"/>
      <c r="B68" s="863"/>
      <c r="C68" s="863"/>
      <c r="D68" s="863"/>
      <c r="E68" s="863"/>
      <c r="F68" s="863"/>
      <c r="G68" s="863"/>
      <c r="H68" s="863"/>
      <c r="I68" s="863"/>
      <c r="J68" s="863"/>
      <c r="K68" s="863"/>
      <c r="L68" s="863"/>
      <c r="M68" s="863"/>
      <c r="N68" s="863"/>
      <c r="O68" s="863"/>
      <c r="P68" s="863"/>
      <c r="Q68" s="863"/>
      <c r="R68" s="863"/>
      <c r="S68" s="863"/>
      <c r="T68" s="863"/>
      <c r="U68" s="863"/>
      <c r="V68" s="863"/>
    </row>
    <row r="69" spans="1:22" x14ac:dyDescent="0.25">
      <c r="A69" s="863"/>
      <c r="B69" s="863"/>
      <c r="C69" s="863"/>
      <c r="D69" s="863"/>
      <c r="E69" s="863"/>
      <c r="F69" s="863"/>
      <c r="G69" s="863"/>
      <c r="H69" s="863"/>
      <c r="I69" s="863"/>
      <c r="J69" s="863"/>
      <c r="K69" s="863"/>
      <c r="L69" s="863"/>
      <c r="M69" s="863"/>
      <c r="N69" s="863"/>
      <c r="O69" s="863"/>
      <c r="P69" s="863"/>
      <c r="Q69" s="863"/>
      <c r="R69" s="863"/>
      <c r="S69" s="863"/>
      <c r="T69" s="863"/>
      <c r="U69" s="863"/>
      <c r="V69" s="863"/>
    </row>
    <row r="70" spans="1:22" x14ac:dyDescent="0.25">
      <c r="A70" s="863"/>
      <c r="B70" s="863"/>
      <c r="C70" s="863"/>
      <c r="D70" s="863"/>
      <c r="E70" s="863"/>
      <c r="F70" s="863"/>
      <c r="G70" s="863"/>
      <c r="H70" s="863"/>
      <c r="I70" s="863"/>
      <c r="J70" s="863"/>
      <c r="K70" s="863"/>
      <c r="L70" s="863"/>
      <c r="M70" s="863"/>
      <c r="N70" s="863"/>
      <c r="O70" s="863"/>
      <c r="P70" s="863"/>
      <c r="Q70" s="863"/>
      <c r="R70" s="863"/>
      <c r="S70" s="863"/>
      <c r="T70" s="863"/>
      <c r="U70" s="863"/>
      <c r="V70" s="863"/>
    </row>
    <row r="71" spans="1:22" x14ac:dyDescent="0.25">
      <c r="A71" s="863"/>
      <c r="B71" s="863"/>
      <c r="C71" s="863"/>
      <c r="D71" s="863"/>
      <c r="E71" s="863"/>
      <c r="F71" s="863"/>
      <c r="G71" s="863"/>
      <c r="H71" s="863"/>
      <c r="I71" s="863"/>
      <c r="J71" s="863"/>
      <c r="K71" s="863"/>
      <c r="L71" s="863"/>
      <c r="M71" s="863"/>
      <c r="N71" s="863"/>
      <c r="O71" s="863"/>
      <c r="P71" s="863"/>
      <c r="Q71" s="863"/>
      <c r="R71" s="863"/>
      <c r="S71" s="863"/>
      <c r="T71" s="863"/>
      <c r="U71" s="863"/>
      <c r="V71" s="863"/>
    </row>
    <row r="72" spans="1:22" x14ac:dyDescent="0.25">
      <c r="A72" s="863"/>
      <c r="B72" s="863"/>
      <c r="C72" s="863"/>
      <c r="D72" s="863"/>
      <c r="E72" s="863"/>
      <c r="F72" s="863"/>
      <c r="G72" s="863"/>
      <c r="H72" s="863"/>
      <c r="I72" s="863"/>
      <c r="J72" s="863"/>
      <c r="K72" s="863"/>
      <c r="L72" s="863"/>
      <c r="M72" s="863"/>
      <c r="N72" s="863"/>
      <c r="O72" s="863"/>
      <c r="P72" s="863"/>
      <c r="Q72" s="863"/>
      <c r="R72" s="863"/>
      <c r="S72" s="863"/>
      <c r="T72" s="863"/>
      <c r="U72" s="863"/>
      <c r="V72" s="863"/>
    </row>
    <row r="73" spans="1:22" x14ac:dyDescent="0.25">
      <c r="A73" s="863"/>
      <c r="B73" s="863"/>
      <c r="C73" s="863"/>
      <c r="D73" s="863"/>
      <c r="E73" s="863"/>
      <c r="F73" s="863"/>
      <c r="G73" s="863"/>
      <c r="H73" s="863"/>
      <c r="I73" s="863"/>
      <c r="J73" s="863"/>
      <c r="K73" s="863"/>
      <c r="L73" s="863"/>
      <c r="M73" s="863"/>
      <c r="N73" s="863"/>
      <c r="O73" s="863"/>
      <c r="P73" s="863"/>
      <c r="Q73" s="863"/>
      <c r="R73" s="863"/>
      <c r="S73" s="863"/>
      <c r="T73" s="863"/>
      <c r="U73" s="863"/>
      <c r="V73" s="863"/>
    </row>
    <row r="74" spans="1:22" x14ac:dyDescent="0.25">
      <c r="A74" s="863"/>
      <c r="B74" s="863"/>
      <c r="C74" s="863"/>
      <c r="D74" s="863"/>
      <c r="E74" s="863"/>
      <c r="F74" s="863"/>
      <c r="G74" s="863"/>
      <c r="H74" s="863"/>
      <c r="I74" s="863"/>
      <c r="J74" s="863"/>
      <c r="K74" s="863"/>
      <c r="L74" s="863"/>
      <c r="M74" s="863"/>
      <c r="N74" s="863"/>
      <c r="O74" s="863"/>
      <c r="P74" s="863"/>
      <c r="Q74" s="863"/>
      <c r="R74" s="863"/>
      <c r="S74" s="863"/>
      <c r="T74" s="863"/>
      <c r="U74" s="863"/>
      <c r="V74" s="863"/>
    </row>
    <row r="75" spans="1:22" x14ac:dyDescent="0.25">
      <c r="A75" s="863"/>
      <c r="B75" s="863"/>
      <c r="C75" s="863"/>
      <c r="D75" s="863"/>
      <c r="E75" s="863"/>
      <c r="F75" s="863"/>
      <c r="G75" s="863"/>
      <c r="H75" s="863"/>
      <c r="I75" s="863"/>
      <c r="J75" s="863"/>
      <c r="K75" s="863"/>
      <c r="L75" s="863"/>
      <c r="M75" s="863"/>
      <c r="N75" s="863"/>
      <c r="O75" s="863"/>
      <c r="P75" s="863"/>
      <c r="Q75" s="863"/>
      <c r="R75" s="863"/>
      <c r="S75" s="863"/>
      <c r="T75" s="863"/>
      <c r="U75" s="863"/>
      <c r="V75" s="863"/>
    </row>
    <row r="76" spans="1:22" x14ac:dyDescent="0.25">
      <c r="A76" s="863"/>
      <c r="B76" s="863"/>
      <c r="C76" s="863"/>
      <c r="D76" s="863"/>
      <c r="E76" s="863"/>
      <c r="F76" s="863"/>
      <c r="G76" s="863"/>
      <c r="H76" s="863"/>
      <c r="I76" s="863"/>
      <c r="J76" s="863"/>
      <c r="K76" s="863"/>
      <c r="L76" s="863"/>
      <c r="M76" s="863"/>
      <c r="N76" s="863"/>
      <c r="O76" s="863"/>
      <c r="P76" s="863"/>
      <c r="Q76" s="863"/>
      <c r="R76" s="863"/>
      <c r="S76" s="863"/>
      <c r="T76" s="863"/>
      <c r="U76" s="863"/>
      <c r="V76" s="863"/>
    </row>
    <row r="77" spans="1:22" x14ac:dyDescent="0.25">
      <c r="A77" s="863"/>
      <c r="B77" s="863"/>
      <c r="C77" s="863"/>
      <c r="D77" s="863"/>
      <c r="E77" s="863"/>
      <c r="F77" s="863"/>
      <c r="G77" s="863"/>
      <c r="H77" s="863"/>
      <c r="I77" s="863"/>
      <c r="J77" s="863"/>
      <c r="K77" s="863"/>
      <c r="L77" s="863"/>
      <c r="M77" s="863"/>
      <c r="N77" s="863"/>
      <c r="O77" s="863"/>
      <c r="P77" s="863"/>
      <c r="Q77" s="863"/>
      <c r="R77" s="863"/>
      <c r="S77" s="863"/>
      <c r="T77" s="863"/>
      <c r="U77" s="863"/>
      <c r="V77" s="863"/>
    </row>
    <row r="78" spans="1:22" x14ac:dyDescent="0.25">
      <c r="A78" s="863"/>
      <c r="B78" s="863"/>
      <c r="C78" s="863"/>
      <c r="D78" s="863"/>
      <c r="E78" s="863"/>
      <c r="F78" s="863"/>
      <c r="G78" s="863"/>
      <c r="H78" s="863"/>
      <c r="I78" s="863"/>
      <c r="J78" s="863"/>
      <c r="K78" s="863"/>
      <c r="L78" s="863"/>
      <c r="M78" s="863"/>
      <c r="N78" s="863"/>
      <c r="O78" s="863"/>
      <c r="P78" s="863"/>
      <c r="Q78" s="863"/>
      <c r="R78" s="863"/>
      <c r="S78" s="863"/>
      <c r="T78" s="863"/>
      <c r="U78" s="863"/>
      <c r="V78" s="863"/>
    </row>
    <row r="79" spans="1:22" x14ac:dyDescent="0.25">
      <c r="A79" s="863"/>
      <c r="B79" s="863"/>
      <c r="C79" s="863"/>
      <c r="D79" s="863"/>
      <c r="E79" s="863"/>
      <c r="F79" s="863"/>
      <c r="G79" s="863"/>
      <c r="H79" s="863"/>
      <c r="I79" s="863"/>
      <c r="J79" s="863"/>
      <c r="K79" s="863"/>
      <c r="L79" s="863"/>
      <c r="M79" s="863"/>
      <c r="N79" s="863"/>
      <c r="O79" s="863"/>
      <c r="P79" s="863"/>
      <c r="Q79" s="863"/>
      <c r="R79" s="863"/>
      <c r="S79" s="863"/>
      <c r="T79" s="863"/>
      <c r="U79" s="863"/>
      <c r="V79" s="863"/>
    </row>
    <row r="80" spans="1:22" x14ac:dyDescent="0.25">
      <c r="A80" s="863"/>
      <c r="B80" s="863"/>
      <c r="C80" s="863"/>
      <c r="D80" s="863"/>
      <c r="E80" s="863"/>
      <c r="F80" s="863"/>
      <c r="G80" s="863"/>
      <c r="H80" s="863"/>
      <c r="I80" s="863"/>
      <c r="J80" s="863"/>
      <c r="K80" s="863"/>
      <c r="L80" s="863"/>
      <c r="M80" s="863"/>
      <c r="N80" s="863"/>
      <c r="O80" s="863"/>
      <c r="P80" s="863"/>
      <c r="Q80" s="863"/>
      <c r="R80" s="863"/>
      <c r="S80" s="863"/>
      <c r="T80" s="863"/>
      <c r="U80" s="863"/>
      <c r="V80" s="863"/>
    </row>
    <row r="81" spans="1:22" x14ac:dyDescent="0.25">
      <c r="A81" s="863"/>
      <c r="B81" s="863"/>
      <c r="C81" s="863"/>
      <c r="D81" s="863"/>
      <c r="E81" s="863"/>
      <c r="F81" s="863"/>
      <c r="G81" s="863"/>
      <c r="H81" s="863"/>
      <c r="I81" s="863"/>
      <c r="J81" s="863"/>
      <c r="K81" s="863"/>
      <c r="L81" s="863"/>
      <c r="M81" s="863"/>
      <c r="N81" s="863"/>
      <c r="O81" s="863"/>
      <c r="P81" s="863"/>
      <c r="Q81" s="863"/>
      <c r="R81" s="863"/>
      <c r="S81" s="863"/>
      <c r="T81" s="863"/>
      <c r="U81" s="863"/>
      <c r="V81" s="863"/>
    </row>
    <row r="82" spans="1:22" x14ac:dyDescent="0.25">
      <c r="A82" s="863"/>
      <c r="B82" s="863"/>
      <c r="C82" s="863"/>
      <c r="D82" s="863"/>
      <c r="E82" s="863"/>
      <c r="F82" s="863"/>
      <c r="G82" s="863"/>
      <c r="H82" s="863"/>
      <c r="I82" s="863"/>
      <c r="J82" s="863"/>
      <c r="K82" s="863"/>
      <c r="L82" s="863"/>
      <c r="M82" s="863"/>
      <c r="N82" s="863"/>
      <c r="O82" s="863"/>
      <c r="P82" s="863"/>
      <c r="Q82" s="863"/>
      <c r="R82" s="863"/>
      <c r="S82" s="863"/>
      <c r="T82" s="863"/>
      <c r="U82" s="863"/>
      <c r="V82" s="863"/>
    </row>
    <row r="83" spans="1:22" x14ac:dyDescent="0.25">
      <c r="A83" s="863"/>
      <c r="B83" s="863"/>
      <c r="C83" s="863"/>
      <c r="D83" s="863"/>
      <c r="E83" s="863"/>
      <c r="F83" s="863"/>
      <c r="G83" s="863"/>
      <c r="H83" s="863"/>
      <c r="I83" s="863"/>
      <c r="J83" s="863"/>
      <c r="K83" s="863"/>
      <c r="L83" s="863"/>
      <c r="M83" s="863"/>
      <c r="N83" s="863"/>
      <c r="O83" s="863"/>
      <c r="P83" s="863"/>
      <c r="Q83" s="863"/>
      <c r="R83" s="863"/>
      <c r="S83" s="863"/>
      <c r="T83" s="863"/>
      <c r="U83" s="863"/>
      <c r="V83" s="863"/>
    </row>
    <row r="84" spans="1:22" x14ac:dyDescent="0.25">
      <c r="A84" s="863"/>
      <c r="B84" s="863"/>
      <c r="C84" s="863"/>
      <c r="D84" s="863"/>
      <c r="E84" s="863"/>
      <c r="F84" s="863"/>
      <c r="G84" s="863"/>
      <c r="H84" s="863"/>
      <c r="I84" s="863"/>
      <c r="J84" s="863"/>
      <c r="K84" s="863"/>
      <c r="L84" s="863"/>
      <c r="M84" s="863"/>
      <c r="N84" s="863"/>
      <c r="O84" s="863"/>
      <c r="P84" s="863"/>
      <c r="Q84" s="863"/>
      <c r="R84" s="863"/>
      <c r="S84" s="863"/>
      <c r="T84" s="863"/>
      <c r="U84" s="863"/>
      <c r="V84" s="863"/>
    </row>
    <row r="85" spans="1:22" x14ac:dyDescent="0.25">
      <c r="A85" s="863"/>
      <c r="B85" s="863"/>
      <c r="C85" s="863"/>
      <c r="D85" s="863"/>
      <c r="E85" s="863"/>
      <c r="F85" s="863"/>
      <c r="G85" s="863"/>
      <c r="H85" s="863"/>
      <c r="I85" s="863"/>
      <c r="J85" s="863"/>
      <c r="K85" s="863"/>
      <c r="L85" s="863"/>
      <c r="M85" s="863"/>
      <c r="N85" s="863"/>
      <c r="O85" s="863"/>
      <c r="P85" s="863"/>
      <c r="Q85" s="863"/>
      <c r="R85" s="863"/>
      <c r="S85" s="863"/>
      <c r="T85" s="863"/>
      <c r="U85" s="863"/>
      <c r="V85" s="863"/>
    </row>
    <row r="86" spans="1:22" x14ac:dyDescent="0.25">
      <c r="A86" s="863"/>
      <c r="B86" s="863"/>
      <c r="C86" s="863"/>
      <c r="D86" s="863"/>
      <c r="E86" s="863"/>
      <c r="F86" s="863"/>
      <c r="G86" s="863"/>
      <c r="H86" s="863"/>
      <c r="I86" s="863"/>
      <c r="J86" s="863"/>
      <c r="K86" s="863"/>
      <c r="L86" s="863"/>
      <c r="M86" s="863"/>
      <c r="N86" s="863"/>
      <c r="O86" s="863"/>
      <c r="P86" s="863"/>
      <c r="Q86" s="863"/>
      <c r="R86" s="863"/>
      <c r="S86" s="863"/>
      <c r="T86" s="863"/>
      <c r="U86" s="863"/>
      <c r="V86" s="863"/>
    </row>
    <row r="87" spans="1:22" x14ac:dyDescent="0.25">
      <c r="A87" s="863"/>
      <c r="B87" s="863"/>
      <c r="C87" s="863"/>
      <c r="D87" s="863"/>
      <c r="E87" s="863"/>
      <c r="F87" s="863"/>
      <c r="G87" s="863"/>
      <c r="H87" s="863"/>
      <c r="I87" s="863"/>
      <c r="J87" s="863"/>
      <c r="K87" s="863"/>
      <c r="L87" s="863"/>
      <c r="M87" s="863"/>
      <c r="N87" s="863"/>
      <c r="O87" s="863"/>
      <c r="P87" s="863"/>
      <c r="Q87" s="863"/>
      <c r="R87" s="863"/>
      <c r="S87" s="863"/>
      <c r="T87" s="863"/>
      <c r="U87" s="863"/>
      <c r="V87" s="863"/>
    </row>
    <row r="88" spans="1:22" x14ac:dyDescent="0.25">
      <c r="A88" s="863"/>
      <c r="B88" s="863"/>
      <c r="C88" s="863"/>
      <c r="D88" s="863"/>
      <c r="E88" s="863"/>
      <c r="F88" s="863"/>
      <c r="G88" s="863"/>
      <c r="H88" s="863"/>
      <c r="I88" s="863"/>
      <c r="J88" s="863"/>
      <c r="K88" s="863"/>
      <c r="L88" s="863"/>
      <c r="M88" s="863"/>
      <c r="N88" s="863"/>
      <c r="O88" s="863"/>
      <c r="P88" s="863"/>
      <c r="Q88" s="863"/>
      <c r="R88" s="863"/>
      <c r="S88" s="863"/>
      <c r="T88" s="863"/>
      <c r="U88" s="863"/>
      <c r="V88" s="863"/>
    </row>
    <row r="89" spans="1:22" x14ac:dyDescent="0.25">
      <c r="A89" s="863"/>
      <c r="B89" s="863"/>
      <c r="C89" s="863"/>
      <c r="D89" s="863"/>
      <c r="E89" s="863"/>
      <c r="F89" s="863"/>
      <c r="G89" s="863"/>
      <c r="H89" s="863"/>
      <c r="I89" s="863"/>
      <c r="J89" s="863"/>
      <c r="K89" s="863"/>
      <c r="L89" s="863"/>
      <c r="M89" s="863"/>
      <c r="N89" s="863"/>
      <c r="O89" s="863"/>
      <c r="P89" s="863"/>
      <c r="Q89" s="863"/>
      <c r="R89" s="863"/>
      <c r="S89" s="863"/>
      <c r="T89" s="863"/>
      <c r="U89" s="863"/>
      <c r="V89" s="863"/>
    </row>
    <row r="90" spans="1:22" x14ac:dyDescent="0.25">
      <c r="A90" s="863"/>
      <c r="B90" s="863"/>
      <c r="C90" s="863"/>
      <c r="D90" s="863"/>
      <c r="E90" s="863"/>
      <c r="F90" s="863"/>
      <c r="G90" s="863"/>
      <c r="H90" s="863"/>
      <c r="I90" s="863"/>
      <c r="J90" s="863"/>
      <c r="K90" s="863"/>
      <c r="L90" s="863"/>
      <c r="M90" s="863"/>
      <c r="N90" s="863"/>
      <c r="O90" s="863"/>
      <c r="P90" s="863"/>
      <c r="Q90" s="863"/>
      <c r="R90" s="863"/>
      <c r="S90" s="863"/>
      <c r="T90" s="863"/>
      <c r="U90" s="863"/>
      <c r="V90" s="863"/>
    </row>
    <row r="91" spans="1:22" x14ac:dyDescent="0.25">
      <c r="A91" s="863"/>
      <c r="B91" s="863"/>
      <c r="C91" s="863"/>
      <c r="D91" s="863"/>
      <c r="E91" s="863"/>
      <c r="F91" s="863"/>
      <c r="G91" s="863"/>
      <c r="H91" s="863"/>
      <c r="I91" s="863"/>
      <c r="J91" s="863"/>
      <c r="K91" s="863"/>
      <c r="L91" s="863"/>
      <c r="M91" s="863"/>
      <c r="N91" s="863"/>
      <c r="O91" s="863"/>
      <c r="P91" s="863"/>
      <c r="Q91" s="863"/>
      <c r="R91" s="863"/>
      <c r="S91" s="863"/>
      <c r="T91" s="863"/>
      <c r="U91" s="863"/>
      <c r="V91" s="863"/>
    </row>
    <row r="92" spans="1:22" x14ac:dyDescent="0.25">
      <c r="A92" s="863"/>
      <c r="B92" s="863"/>
      <c r="C92" s="863"/>
      <c r="D92" s="863"/>
      <c r="E92" s="863"/>
      <c r="F92" s="863"/>
      <c r="G92" s="863"/>
      <c r="H92" s="863"/>
      <c r="I92" s="863"/>
      <c r="J92" s="863"/>
      <c r="K92" s="863"/>
      <c r="L92" s="863"/>
      <c r="M92" s="863"/>
      <c r="N92" s="863"/>
      <c r="O92" s="863"/>
      <c r="P92" s="863"/>
      <c r="Q92" s="863"/>
      <c r="R92" s="863"/>
      <c r="S92" s="863"/>
      <c r="T92" s="863"/>
      <c r="U92" s="863"/>
      <c r="V92" s="863"/>
    </row>
    <row r="93" spans="1:22" x14ac:dyDescent="0.25">
      <c r="A93" s="863"/>
      <c r="B93" s="863"/>
      <c r="C93" s="863"/>
      <c r="D93" s="863"/>
      <c r="E93" s="863"/>
      <c r="F93" s="863"/>
      <c r="G93" s="863"/>
      <c r="H93" s="863"/>
      <c r="I93" s="863"/>
      <c r="J93" s="863"/>
      <c r="K93" s="863"/>
      <c r="L93" s="863"/>
      <c r="M93" s="863"/>
      <c r="N93" s="863"/>
      <c r="O93" s="863"/>
      <c r="P93" s="863"/>
      <c r="Q93" s="863"/>
      <c r="R93" s="863"/>
      <c r="S93" s="863"/>
      <c r="T93" s="863"/>
      <c r="U93" s="863"/>
      <c r="V93" s="863"/>
    </row>
    <row r="94" spans="1:22" x14ac:dyDescent="0.25">
      <c r="A94" s="863"/>
      <c r="B94" s="863"/>
      <c r="C94" s="863"/>
      <c r="D94" s="863"/>
      <c r="E94" s="863"/>
      <c r="F94" s="863"/>
      <c r="G94" s="863"/>
      <c r="H94" s="863"/>
      <c r="I94" s="863"/>
      <c r="J94" s="863"/>
      <c r="K94" s="863"/>
      <c r="L94" s="863"/>
      <c r="M94" s="863"/>
      <c r="N94" s="863"/>
      <c r="O94" s="863"/>
      <c r="P94" s="863"/>
      <c r="Q94" s="863"/>
      <c r="R94" s="863"/>
      <c r="S94" s="863"/>
      <c r="T94" s="863"/>
      <c r="U94" s="863"/>
      <c r="V94" s="863"/>
    </row>
    <row r="95" spans="1:22" x14ac:dyDescent="0.25">
      <c r="A95" s="863"/>
      <c r="B95" s="863"/>
      <c r="C95" s="863"/>
      <c r="D95" s="863"/>
      <c r="E95" s="863"/>
      <c r="F95" s="863"/>
      <c r="G95" s="863"/>
      <c r="H95" s="863"/>
      <c r="I95" s="863"/>
      <c r="J95" s="863"/>
      <c r="K95" s="863"/>
      <c r="L95" s="863"/>
      <c r="M95" s="863"/>
      <c r="N95" s="863"/>
      <c r="O95" s="863"/>
      <c r="P95" s="863"/>
      <c r="Q95" s="863"/>
      <c r="R95" s="863"/>
      <c r="S95" s="863"/>
      <c r="T95" s="863"/>
      <c r="U95" s="863"/>
      <c r="V95" s="863"/>
    </row>
    <row r="96" spans="1:22" x14ac:dyDescent="0.25">
      <c r="A96" s="863"/>
      <c r="B96" s="863"/>
      <c r="C96" s="863"/>
      <c r="D96" s="863"/>
      <c r="E96" s="863"/>
      <c r="F96" s="863"/>
      <c r="G96" s="863"/>
      <c r="H96" s="863"/>
      <c r="I96" s="863"/>
      <c r="J96" s="863"/>
      <c r="K96" s="863"/>
      <c r="L96" s="863"/>
      <c r="M96" s="863"/>
      <c r="N96" s="863"/>
      <c r="O96" s="863"/>
      <c r="P96" s="863"/>
      <c r="Q96" s="863"/>
      <c r="R96" s="863"/>
      <c r="S96" s="863"/>
      <c r="T96" s="863"/>
      <c r="U96" s="863"/>
      <c r="V96" s="863"/>
    </row>
    <row r="97" spans="1:22" x14ac:dyDescent="0.25">
      <c r="A97" s="863"/>
      <c r="B97" s="863"/>
      <c r="C97" s="863"/>
      <c r="D97" s="863"/>
      <c r="E97" s="863"/>
      <c r="F97" s="863"/>
      <c r="G97" s="863"/>
      <c r="H97" s="863"/>
      <c r="I97" s="863"/>
      <c r="J97" s="863"/>
      <c r="K97" s="863"/>
      <c r="L97" s="863"/>
      <c r="M97" s="863"/>
      <c r="N97" s="863"/>
      <c r="O97" s="863"/>
      <c r="P97" s="863"/>
      <c r="Q97" s="863"/>
      <c r="R97" s="863"/>
      <c r="S97" s="863"/>
      <c r="T97" s="863"/>
      <c r="U97" s="863"/>
      <c r="V97" s="863"/>
    </row>
    <row r="98" spans="1:22" x14ac:dyDescent="0.25">
      <c r="A98" s="863"/>
      <c r="B98" s="863"/>
      <c r="C98" s="863"/>
      <c r="D98" s="863"/>
      <c r="E98" s="863"/>
      <c r="F98" s="863"/>
      <c r="G98" s="863"/>
      <c r="H98" s="863"/>
      <c r="I98" s="863"/>
      <c r="J98" s="863"/>
      <c r="K98" s="863"/>
      <c r="L98" s="863"/>
      <c r="M98" s="863"/>
      <c r="N98" s="863"/>
      <c r="O98" s="863"/>
      <c r="P98" s="863"/>
      <c r="Q98" s="863"/>
      <c r="R98" s="863"/>
      <c r="S98" s="863"/>
      <c r="T98" s="863"/>
      <c r="U98" s="863"/>
      <c r="V98" s="863"/>
    </row>
    <row r="99" spans="1:22" x14ac:dyDescent="0.25">
      <c r="A99" s="863"/>
      <c r="B99" s="863"/>
      <c r="C99" s="863"/>
      <c r="D99" s="863"/>
      <c r="E99" s="863"/>
      <c r="F99" s="863"/>
      <c r="G99" s="863"/>
      <c r="H99" s="863"/>
      <c r="I99" s="863"/>
      <c r="J99" s="863"/>
      <c r="K99" s="863"/>
      <c r="L99" s="863"/>
      <c r="M99" s="863"/>
      <c r="N99" s="863"/>
      <c r="O99" s="863"/>
      <c r="P99" s="863"/>
      <c r="Q99" s="863"/>
      <c r="R99" s="863"/>
      <c r="S99" s="863"/>
      <c r="T99" s="863"/>
      <c r="U99" s="863"/>
      <c r="V99" s="863"/>
    </row>
    <row r="100" spans="1:22" x14ac:dyDescent="0.25">
      <c r="A100" s="863"/>
      <c r="B100" s="863"/>
      <c r="C100" s="863"/>
      <c r="D100" s="863"/>
      <c r="E100" s="863"/>
      <c r="F100" s="863"/>
      <c r="G100" s="863"/>
      <c r="H100" s="863"/>
      <c r="I100" s="863"/>
      <c r="J100" s="863"/>
      <c r="K100" s="863"/>
      <c r="L100" s="863"/>
      <c r="M100" s="863"/>
      <c r="N100" s="863"/>
      <c r="O100" s="863"/>
      <c r="P100" s="863"/>
      <c r="Q100" s="863"/>
      <c r="R100" s="863"/>
      <c r="S100" s="863"/>
      <c r="T100" s="863"/>
      <c r="U100" s="863"/>
      <c r="V100" s="863"/>
    </row>
    <row r="101" spans="1:22" x14ac:dyDescent="0.25">
      <c r="A101" s="863"/>
      <c r="B101" s="863"/>
      <c r="C101" s="863"/>
      <c r="D101" s="863"/>
      <c r="E101" s="863"/>
      <c r="F101" s="863"/>
      <c r="G101" s="863"/>
      <c r="H101" s="863"/>
      <c r="I101" s="863"/>
      <c r="J101" s="863"/>
      <c r="K101" s="863"/>
      <c r="L101" s="863"/>
      <c r="M101" s="863"/>
      <c r="N101" s="863"/>
      <c r="O101" s="863"/>
      <c r="P101" s="863"/>
      <c r="Q101" s="863"/>
      <c r="R101" s="863"/>
      <c r="S101" s="863"/>
      <c r="T101" s="863"/>
      <c r="U101" s="863"/>
      <c r="V101" s="863"/>
    </row>
    <row r="102" spans="1:22" x14ac:dyDescent="0.25">
      <c r="A102" s="863"/>
      <c r="B102" s="863"/>
      <c r="C102" s="863"/>
      <c r="D102" s="863"/>
      <c r="E102" s="863"/>
      <c r="F102" s="863"/>
      <c r="G102" s="863"/>
      <c r="H102" s="863"/>
      <c r="I102" s="863"/>
      <c r="J102" s="863"/>
      <c r="K102" s="863"/>
      <c r="L102" s="863"/>
      <c r="M102" s="863"/>
      <c r="N102" s="863"/>
      <c r="O102" s="863"/>
      <c r="P102" s="863"/>
      <c r="Q102" s="863"/>
      <c r="R102" s="863"/>
      <c r="S102" s="863"/>
      <c r="T102" s="863"/>
      <c r="U102" s="863"/>
      <c r="V102" s="863"/>
    </row>
    <row r="103" spans="1:22" x14ac:dyDescent="0.25">
      <c r="A103" s="863"/>
      <c r="B103" s="863"/>
      <c r="C103" s="863"/>
      <c r="D103" s="863"/>
      <c r="E103" s="863"/>
      <c r="F103" s="863"/>
      <c r="G103" s="863"/>
      <c r="H103" s="863"/>
      <c r="I103" s="863"/>
      <c r="J103" s="863"/>
      <c r="K103" s="863"/>
      <c r="L103" s="863"/>
      <c r="M103" s="863"/>
      <c r="N103" s="863"/>
      <c r="O103" s="863"/>
      <c r="P103" s="863"/>
      <c r="Q103" s="863"/>
      <c r="R103" s="863"/>
      <c r="S103" s="863"/>
      <c r="T103" s="863"/>
      <c r="U103" s="863"/>
      <c r="V103" s="863"/>
    </row>
    <row r="104" spans="1:22" x14ac:dyDescent="0.25">
      <c r="A104" s="863"/>
      <c r="B104" s="863"/>
      <c r="C104" s="863"/>
      <c r="D104" s="863"/>
      <c r="E104" s="863"/>
      <c r="F104" s="863"/>
      <c r="G104" s="863"/>
      <c r="H104" s="863"/>
      <c r="I104" s="863"/>
      <c r="J104" s="863"/>
      <c r="K104" s="863"/>
      <c r="L104" s="863"/>
      <c r="M104" s="863"/>
      <c r="N104" s="863"/>
      <c r="O104" s="863"/>
      <c r="P104" s="863"/>
      <c r="Q104" s="863"/>
      <c r="R104" s="863"/>
      <c r="S104" s="863"/>
      <c r="T104" s="863"/>
      <c r="U104" s="863"/>
      <c r="V104" s="863"/>
    </row>
    <row r="105" spans="1:22" x14ac:dyDescent="0.25">
      <c r="A105" s="863"/>
      <c r="B105" s="863"/>
      <c r="C105" s="863"/>
      <c r="D105" s="863"/>
      <c r="E105" s="863"/>
      <c r="F105" s="863"/>
      <c r="G105" s="863"/>
      <c r="H105" s="863"/>
      <c r="I105" s="863"/>
      <c r="J105" s="863"/>
      <c r="K105" s="863"/>
      <c r="L105" s="863"/>
      <c r="M105" s="863"/>
      <c r="N105" s="863"/>
      <c r="O105" s="863"/>
      <c r="P105" s="863"/>
      <c r="Q105" s="863"/>
      <c r="R105" s="863"/>
      <c r="S105" s="863"/>
      <c r="T105" s="863"/>
      <c r="U105" s="863"/>
      <c r="V105" s="863"/>
    </row>
    <row r="106" spans="1:22" x14ac:dyDescent="0.25">
      <c r="A106" s="863"/>
      <c r="B106" s="863"/>
      <c r="C106" s="863"/>
      <c r="D106" s="863"/>
      <c r="E106" s="863"/>
      <c r="F106" s="863"/>
      <c r="G106" s="863"/>
      <c r="H106" s="863"/>
      <c r="I106" s="863"/>
      <c r="J106" s="863"/>
      <c r="K106" s="863"/>
      <c r="L106" s="863"/>
      <c r="M106" s="863"/>
      <c r="N106" s="863"/>
      <c r="O106" s="863"/>
      <c r="P106" s="863"/>
      <c r="Q106" s="863"/>
      <c r="R106" s="863"/>
      <c r="S106" s="863"/>
      <c r="T106" s="863"/>
      <c r="U106" s="863"/>
      <c r="V106" s="863"/>
    </row>
    <row r="107" spans="1:22" x14ac:dyDescent="0.25">
      <c r="A107" s="863"/>
      <c r="B107" s="863"/>
      <c r="C107" s="863"/>
      <c r="D107" s="863"/>
      <c r="E107" s="863"/>
      <c r="F107" s="863"/>
      <c r="G107" s="863"/>
      <c r="H107" s="863"/>
      <c r="I107" s="863"/>
      <c r="J107" s="863"/>
      <c r="K107" s="863"/>
      <c r="L107" s="863"/>
      <c r="M107" s="863"/>
      <c r="N107" s="863"/>
      <c r="O107" s="863"/>
      <c r="P107" s="863"/>
      <c r="Q107" s="863"/>
      <c r="R107" s="863"/>
      <c r="S107" s="863"/>
      <c r="T107" s="863"/>
      <c r="U107" s="863"/>
      <c r="V107" s="863"/>
    </row>
    <row r="108" spans="1:22" x14ac:dyDescent="0.25">
      <c r="A108" s="863"/>
      <c r="B108" s="863"/>
      <c r="C108" s="863"/>
      <c r="D108" s="863"/>
      <c r="E108" s="863"/>
      <c r="F108" s="863"/>
      <c r="G108" s="863"/>
      <c r="H108" s="863"/>
      <c r="I108" s="863"/>
      <c r="J108" s="863"/>
      <c r="K108" s="863"/>
      <c r="L108" s="863"/>
      <c r="M108" s="863"/>
      <c r="N108" s="863"/>
      <c r="O108" s="863"/>
      <c r="P108" s="863"/>
      <c r="Q108" s="863"/>
      <c r="R108" s="863"/>
      <c r="S108" s="863"/>
      <c r="T108" s="863"/>
      <c r="U108" s="863"/>
      <c r="V108" s="863"/>
    </row>
    <row r="109" spans="1:22" x14ac:dyDescent="0.25">
      <c r="A109" s="863"/>
      <c r="B109" s="863"/>
      <c r="C109" s="863"/>
      <c r="D109" s="863"/>
      <c r="E109" s="863"/>
      <c r="F109" s="863"/>
      <c r="G109" s="863"/>
      <c r="H109" s="863"/>
      <c r="I109" s="863"/>
      <c r="J109" s="863"/>
      <c r="K109" s="863"/>
      <c r="L109" s="863"/>
      <c r="M109" s="863"/>
      <c r="N109" s="863"/>
      <c r="O109" s="863"/>
      <c r="P109" s="863"/>
      <c r="Q109" s="863"/>
      <c r="R109" s="863"/>
      <c r="S109" s="863"/>
      <c r="T109" s="863"/>
      <c r="U109" s="863"/>
      <c r="V109" s="863"/>
    </row>
    <row r="110" spans="1:22" x14ac:dyDescent="0.25">
      <c r="A110" s="863"/>
      <c r="B110" s="863"/>
      <c r="C110" s="863"/>
      <c r="D110" s="863"/>
      <c r="E110" s="863"/>
      <c r="F110" s="863"/>
      <c r="G110" s="863"/>
      <c r="H110" s="863"/>
      <c r="I110" s="863"/>
      <c r="J110" s="863"/>
      <c r="K110" s="863"/>
      <c r="L110" s="863"/>
      <c r="M110" s="863"/>
      <c r="N110" s="863"/>
      <c r="O110" s="863"/>
      <c r="P110" s="863"/>
      <c r="Q110" s="863"/>
      <c r="R110" s="863"/>
      <c r="S110" s="863"/>
      <c r="T110" s="863"/>
      <c r="U110" s="863"/>
      <c r="V110" s="863"/>
    </row>
    <row r="111" spans="1:22" x14ac:dyDescent="0.25">
      <c r="A111" s="863"/>
      <c r="B111" s="863"/>
      <c r="C111" s="863"/>
      <c r="D111" s="863"/>
      <c r="E111" s="863"/>
      <c r="F111" s="863"/>
      <c r="G111" s="863"/>
      <c r="H111" s="863"/>
      <c r="I111" s="863"/>
      <c r="J111" s="863"/>
      <c r="K111" s="863"/>
      <c r="L111" s="863"/>
      <c r="M111" s="863"/>
      <c r="N111" s="863"/>
      <c r="O111" s="863"/>
      <c r="P111" s="863"/>
      <c r="Q111" s="863"/>
      <c r="R111" s="863"/>
      <c r="S111" s="863"/>
      <c r="T111" s="863"/>
      <c r="U111" s="863"/>
      <c r="V111" s="863"/>
    </row>
    <row r="112" spans="1:22" x14ac:dyDescent="0.25">
      <c r="A112" s="863"/>
      <c r="B112" s="863"/>
      <c r="C112" s="863"/>
      <c r="D112" s="863"/>
      <c r="E112" s="863"/>
      <c r="F112" s="863"/>
      <c r="G112" s="863"/>
      <c r="H112" s="863"/>
      <c r="I112" s="863"/>
      <c r="J112" s="863"/>
      <c r="K112" s="863"/>
      <c r="L112" s="863"/>
      <c r="M112" s="863"/>
      <c r="N112" s="863"/>
      <c r="O112" s="863"/>
      <c r="P112" s="863"/>
      <c r="Q112" s="863"/>
      <c r="R112" s="863"/>
      <c r="S112" s="863"/>
      <c r="T112" s="863"/>
      <c r="U112" s="863"/>
      <c r="V112" s="863"/>
    </row>
    <row r="113" spans="1:22" x14ac:dyDescent="0.25">
      <c r="A113" s="863"/>
      <c r="B113" s="863"/>
      <c r="C113" s="863"/>
      <c r="D113" s="863"/>
      <c r="E113" s="863"/>
      <c r="F113" s="863"/>
      <c r="G113" s="863"/>
      <c r="H113" s="863"/>
      <c r="I113" s="863"/>
      <c r="J113" s="863"/>
      <c r="K113" s="863"/>
      <c r="L113" s="863"/>
      <c r="M113" s="863"/>
      <c r="N113" s="863"/>
      <c r="O113" s="863"/>
      <c r="P113" s="863"/>
      <c r="Q113" s="863"/>
      <c r="R113" s="863"/>
      <c r="S113" s="863"/>
      <c r="T113" s="863"/>
      <c r="U113" s="863"/>
      <c r="V113" s="863"/>
    </row>
    <row r="114" spans="1:22" x14ac:dyDescent="0.25">
      <c r="A114" s="863"/>
      <c r="B114" s="863"/>
      <c r="C114" s="863"/>
      <c r="D114" s="863"/>
      <c r="E114" s="863"/>
      <c r="F114" s="863"/>
      <c r="G114" s="863"/>
      <c r="H114" s="863"/>
      <c r="I114" s="863"/>
      <c r="J114" s="863"/>
      <c r="K114" s="863"/>
      <c r="L114" s="863"/>
      <c r="M114" s="863"/>
      <c r="N114" s="863"/>
      <c r="O114" s="863"/>
      <c r="P114" s="863"/>
      <c r="Q114" s="863"/>
      <c r="R114" s="863"/>
      <c r="S114" s="863"/>
      <c r="T114" s="863"/>
      <c r="U114" s="863"/>
      <c r="V114" s="863"/>
    </row>
    <row r="115" spans="1:22" x14ac:dyDescent="0.25">
      <c r="A115" s="863"/>
      <c r="B115" s="863"/>
      <c r="C115" s="863"/>
      <c r="D115" s="863"/>
      <c r="E115" s="863"/>
      <c r="F115" s="863"/>
      <c r="G115" s="863"/>
      <c r="H115" s="863"/>
      <c r="I115" s="863"/>
      <c r="J115" s="863"/>
      <c r="K115" s="863"/>
      <c r="L115" s="863"/>
      <c r="M115" s="863"/>
      <c r="N115" s="863"/>
      <c r="O115" s="863"/>
      <c r="P115" s="863"/>
      <c r="Q115" s="863"/>
      <c r="R115" s="863"/>
      <c r="S115" s="863"/>
      <c r="T115" s="863"/>
      <c r="U115" s="863"/>
      <c r="V115" s="863"/>
    </row>
    <row r="116" spans="1:22" x14ac:dyDescent="0.25">
      <c r="A116" s="863"/>
      <c r="B116" s="863"/>
      <c r="C116" s="863"/>
      <c r="D116" s="863"/>
      <c r="E116" s="863"/>
      <c r="F116" s="863"/>
      <c r="G116" s="863"/>
      <c r="H116" s="863"/>
      <c r="I116" s="863"/>
      <c r="J116" s="863"/>
      <c r="K116" s="863"/>
      <c r="L116" s="863"/>
      <c r="M116" s="863"/>
      <c r="N116" s="863"/>
      <c r="O116" s="863"/>
      <c r="P116" s="863"/>
      <c r="Q116" s="863"/>
      <c r="R116" s="863"/>
      <c r="S116" s="863"/>
      <c r="T116" s="863"/>
      <c r="U116" s="863"/>
      <c r="V116" s="863"/>
    </row>
    <row r="117" spans="1:22" x14ac:dyDescent="0.25">
      <c r="A117" s="863"/>
      <c r="B117" s="863"/>
      <c r="C117" s="863"/>
      <c r="D117" s="863"/>
      <c r="E117" s="863"/>
      <c r="F117" s="863"/>
      <c r="G117" s="863"/>
      <c r="H117" s="863"/>
      <c r="I117" s="863"/>
      <c r="J117" s="863"/>
      <c r="K117" s="863"/>
      <c r="L117" s="863"/>
      <c r="M117" s="863"/>
      <c r="N117" s="863"/>
      <c r="O117" s="863"/>
      <c r="P117" s="863"/>
      <c r="Q117" s="863"/>
      <c r="R117" s="863"/>
      <c r="S117" s="863"/>
      <c r="T117" s="863"/>
      <c r="U117" s="863"/>
      <c r="V117" s="863"/>
    </row>
    <row r="118" spans="1:22" x14ac:dyDescent="0.25">
      <c r="A118" s="863"/>
      <c r="B118" s="863"/>
      <c r="C118" s="863"/>
      <c r="D118" s="863"/>
      <c r="E118" s="863"/>
      <c r="F118" s="863"/>
      <c r="G118" s="863"/>
      <c r="H118" s="863"/>
      <c r="I118" s="863"/>
      <c r="J118" s="863"/>
      <c r="K118" s="863"/>
      <c r="L118" s="863"/>
      <c r="M118" s="863"/>
      <c r="N118" s="863"/>
      <c r="O118" s="863"/>
      <c r="P118" s="863"/>
      <c r="Q118" s="863"/>
      <c r="R118" s="863"/>
      <c r="S118" s="863"/>
      <c r="T118" s="863"/>
      <c r="U118" s="863"/>
      <c r="V118" s="863"/>
    </row>
    <row r="119" spans="1:22" x14ac:dyDescent="0.25">
      <c r="A119" s="863"/>
      <c r="B119" s="863"/>
      <c r="C119" s="863"/>
      <c r="D119" s="863"/>
      <c r="E119" s="863"/>
      <c r="F119" s="863"/>
      <c r="G119" s="863"/>
      <c r="H119" s="863"/>
      <c r="I119" s="863"/>
      <c r="J119" s="863"/>
      <c r="K119" s="863"/>
      <c r="L119" s="863"/>
      <c r="M119" s="863"/>
      <c r="N119" s="863"/>
      <c r="O119" s="863"/>
      <c r="P119" s="863"/>
      <c r="Q119" s="863"/>
      <c r="R119" s="863"/>
      <c r="S119" s="863"/>
      <c r="T119" s="863"/>
      <c r="U119" s="863"/>
      <c r="V119" s="863"/>
    </row>
    <row r="120" spans="1:22" x14ac:dyDescent="0.25">
      <c r="A120" s="863"/>
      <c r="B120" s="863"/>
      <c r="C120" s="863"/>
      <c r="D120" s="863"/>
      <c r="E120" s="863"/>
      <c r="F120" s="863"/>
      <c r="G120" s="863"/>
      <c r="H120" s="863"/>
      <c r="I120" s="863"/>
      <c r="J120" s="863"/>
      <c r="K120" s="863"/>
      <c r="L120" s="863"/>
      <c r="M120" s="863"/>
      <c r="N120" s="863"/>
      <c r="O120" s="863"/>
      <c r="P120" s="863"/>
      <c r="Q120" s="863"/>
      <c r="R120" s="863"/>
      <c r="S120" s="863"/>
      <c r="T120" s="863"/>
      <c r="U120" s="863"/>
      <c r="V120" s="863"/>
    </row>
    <row r="121" spans="1:22" x14ac:dyDescent="0.25">
      <c r="A121" s="863"/>
      <c r="B121" s="863"/>
      <c r="C121" s="863"/>
      <c r="D121" s="863"/>
      <c r="E121" s="863"/>
      <c r="F121" s="863"/>
      <c r="G121" s="863"/>
      <c r="H121" s="863"/>
      <c r="I121" s="863"/>
      <c r="J121" s="863"/>
      <c r="K121" s="863"/>
      <c r="L121" s="863"/>
      <c r="M121" s="863"/>
      <c r="N121" s="863"/>
      <c r="O121" s="863"/>
      <c r="P121" s="863"/>
      <c r="Q121" s="863"/>
      <c r="R121" s="863"/>
      <c r="S121" s="863"/>
      <c r="T121" s="863"/>
      <c r="U121" s="863"/>
      <c r="V121" s="863"/>
    </row>
    <row r="122" spans="1:22" x14ac:dyDescent="0.25">
      <c r="A122" s="863"/>
      <c r="B122" s="863"/>
      <c r="C122" s="863"/>
      <c r="D122" s="863"/>
      <c r="E122" s="863"/>
      <c r="F122" s="863"/>
      <c r="G122" s="863"/>
      <c r="H122" s="863"/>
      <c r="I122" s="863"/>
      <c r="J122" s="863"/>
      <c r="K122" s="863"/>
      <c r="L122" s="863"/>
      <c r="M122" s="863"/>
      <c r="N122" s="863"/>
      <c r="O122" s="863"/>
      <c r="P122" s="863"/>
      <c r="Q122" s="863"/>
      <c r="R122" s="863"/>
      <c r="S122" s="863"/>
      <c r="T122" s="863"/>
      <c r="U122" s="863"/>
      <c r="V122" s="863"/>
    </row>
    <row r="123" spans="1:22" x14ac:dyDescent="0.25">
      <c r="A123" s="863"/>
      <c r="B123" s="863"/>
      <c r="C123" s="863"/>
      <c r="D123" s="863"/>
      <c r="E123" s="863"/>
      <c r="F123" s="863"/>
      <c r="G123" s="863"/>
      <c r="H123" s="863"/>
      <c r="I123" s="863"/>
      <c r="J123" s="863"/>
      <c r="K123" s="863"/>
      <c r="L123" s="863"/>
      <c r="M123" s="863"/>
      <c r="N123" s="863"/>
      <c r="O123" s="863"/>
      <c r="P123" s="863"/>
      <c r="Q123" s="863"/>
      <c r="R123" s="863"/>
      <c r="S123" s="863"/>
      <c r="T123" s="863"/>
      <c r="U123" s="863"/>
      <c r="V123" s="863"/>
    </row>
    <row r="124" spans="1:22" x14ac:dyDescent="0.25">
      <c r="A124" s="863"/>
      <c r="B124" s="863"/>
      <c r="C124" s="863"/>
      <c r="D124" s="863"/>
      <c r="E124" s="863"/>
      <c r="F124" s="863"/>
      <c r="G124" s="863"/>
      <c r="H124" s="863"/>
      <c r="I124" s="863"/>
      <c r="J124" s="863"/>
      <c r="K124" s="863"/>
      <c r="L124" s="863"/>
      <c r="M124" s="863"/>
      <c r="N124" s="863"/>
      <c r="O124" s="863"/>
      <c r="P124" s="863"/>
      <c r="Q124" s="863"/>
      <c r="R124" s="863"/>
      <c r="S124" s="863"/>
      <c r="T124" s="863"/>
      <c r="U124" s="863"/>
      <c r="V124" s="863"/>
    </row>
    <row r="125" spans="1:22" x14ac:dyDescent="0.25">
      <c r="A125" s="863"/>
      <c r="B125" s="863"/>
      <c r="C125" s="863"/>
      <c r="D125" s="863"/>
      <c r="E125" s="863"/>
      <c r="F125" s="863"/>
      <c r="G125" s="863"/>
      <c r="H125" s="863"/>
      <c r="I125" s="863"/>
      <c r="J125" s="863"/>
      <c r="K125" s="863"/>
      <c r="L125" s="863"/>
      <c r="M125" s="863"/>
      <c r="N125" s="863"/>
      <c r="O125" s="863"/>
      <c r="P125" s="863"/>
      <c r="Q125" s="863"/>
      <c r="R125" s="863"/>
      <c r="S125" s="863"/>
      <c r="T125" s="863"/>
      <c r="U125" s="863"/>
      <c r="V125" s="863"/>
    </row>
    <row r="126" spans="1:22" x14ac:dyDescent="0.25">
      <c r="A126" s="863"/>
      <c r="B126" s="863"/>
      <c r="C126" s="863"/>
      <c r="D126" s="863"/>
      <c r="E126" s="863"/>
      <c r="F126" s="863"/>
      <c r="G126" s="863"/>
      <c r="H126" s="863"/>
      <c r="I126" s="863"/>
      <c r="J126" s="863"/>
      <c r="K126" s="863"/>
      <c r="L126" s="863"/>
      <c r="M126" s="863"/>
      <c r="N126" s="863"/>
      <c r="O126" s="863"/>
      <c r="P126" s="863"/>
      <c r="Q126" s="863"/>
      <c r="R126" s="863"/>
      <c r="S126" s="863"/>
      <c r="T126" s="863"/>
      <c r="U126" s="863"/>
      <c r="V126" s="863"/>
    </row>
    <row r="127" spans="1:22" x14ac:dyDescent="0.25">
      <c r="A127" s="863"/>
      <c r="B127" s="863"/>
      <c r="C127" s="863"/>
      <c r="D127" s="863"/>
      <c r="E127" s="863"/>
      <c r="F127" s="863"/>
      <c r="G127" s="863"/>
      <c r="H127" s="863"/>
      <c r="I127" s="863"/>
      <c r="J127" s="863"/>
      <c r="K127" s="863"/>
      <c r="L127" s="863"/>
      <c r="M127" s="863"/>
      <c r="N127" s="863"/>
      <c r="O127" s="863"/>
      <c r="P127" s="863"/>
      <c r="Q127" s="863"/>
      <c r="R127" s="863"/>
      <c r="S127" s="863"/>
      <c r="T127" s="863"/>
      <c r="U127" s="863"/>
      <c r="V127" s="863"/>
    </row>
    <row r="128" spans="1:22" x14ac:dyDescent="0.25">
      <c r="A128" s="863"/>
      <c r="B128" s="863"/>
      <c r="C128" s="863"/>
      <c r="D128" s="863"/>
      <c r="E128" s="863"/>
      <c r="F128" s="863"/>
      <c r="G128" s="863"/>
      <c r="H128" s="863"/>
      <c r="I128" s="863"/>
      <c r="J128" s="863"/>
      <c r="K128" s="863"/>
      <c r="L128" s="863"/>
      <c r="M128" s="863"/>
      <c r="N128" s="863"/>
      <c r="O128" s="863"/>
      <c r="P128" s="863"/>
      <c r="Q128" s="863"/>
      <c r="R128" s="863"/>
      <c r="S128" s="863"/>
      <c r="T128" s="863"/>
      <c r="U128" s="863"/>
      <c r="V128" s="863"/>
    </row>
    <row r="129" spans="1:22" x14ac:dyDescent="0.25">
      <c r="A129" s="863"/>
      <c r="B129" s="863"/>
      <c r="C129" s="863"/>
      <c r="D129" s="863"/>
      <c r="E129" s="863"/>
      <c r="F129" s="863"/>
      <c r="G129" s="863"/>
      <c r="H129" s="863"/>
      <c r="I129" s="863"/>
      <c r="J129" s="863"/>
      <c r="K129" s="863"/>
      <c r="L129" s="863"/>
      <c r="M129" s="863"/>
      <c r="N129" s="863"/>
      <c r="O129" s="863"/>
      <c r="P129" s="863"/>
      <c r="Q129" s="863"/>
      <c r="R129" s="863"/>
      <c r="S129" s="863"/>
      <c r="T129" s="863"/>
      <c r="U129" s="863"/>
      <c r="V129" s="863"/>
    </row>
    <row r="130" spans="1:22" x14ac:dyDescent="0.25">
      <c r="A130" s="863"/>
      <c r="B130" s="863"/>
      <c r="C130" s="863"/>
      <c r="D130" s="863"/>
      <c r="E130" s="863"/>
      <c r="F130" s="863"/>
      <c r="G130" s="863"/>
      <c r="H130" s="863"/>
      <c r="I130" s="863"/>
      <c r="J130" s="863"/>
      <c r="K130" s="863"/>
      <c r="L130" s="863"/>
      <c r="M130" s="863"/>
      <c r="N130" s="863"/>
      <c r="O130" s="863"/>
      <c r="P130" s="863"/>
      <c r="Q130" s="863"/>
      <c r="R130" s="863"/>
      <c r="S130" s="863"/>
      <c r="T130" s="863"/>
      <c r="U130" s="863"/>
      <c r="V130" s="863"/>
    </row>
    <row r="131" spans="1:22" x14ac:dyDescent="0.25">
      <c r="A131" s="863"/>
      <c r="B131" s="863"/>
      <c r="C131" s="863"/>
      <c r="D131" s="863"/>
      <c r="E131" s="863"/>
      <c r="F131" s="863"/>
      <c r="G131" s="863"/>
      <c r="H131" s="863"/>
      <c r="I131" s="863"/>
      <c r="J131" s="863"/>
      <c r="K131" s="863"/>
      <c r="L131" s="863"/>
      <c r="M131" s="863"/>
      <c r="N131" s="863"/>
      <c r="O131" s="863"/>
      <c r="P131" s="863"/>
      <c r="Q131" s="863"/>
      <c r="R131" s="863"/>
      <c r="S131" s="863"/>
      <c r="T131" s="863"/>
      <c r="U131" s="863"/>
      <c r="V131" s="863"/>
    </row>
    <row r="132" spans="1:22" x14ac:dyDescent="0.25">
      <c r="A132" s="863"/>
      <c r="B132" s="863"/>
      <c r="C132" s="863"/>
      <c r="D132" s="863"/>
      <c r="E132" s="863"/>
      <c r="F132" s="863"/>
      <c r="G132" s="863"/>
      <c r="H132" s="863"/>
      <c r="I132" s="863"/>
      <c r="J132" s="863"/>
      <c r="K132" s="863"/>
      <c r="L132" s="863"/>
      <c r="M132" s="863"/>
      <c r="N132" s="863"/>
      <c r="O132" s="863"/>
      <c r="P132" s="863"/>
      <c r="Q132" s="863"/>
      <c r="R132" s="863"/>
      <c r="S132" s="863"/>
      <c r="T132" s="863"/>
      <c r="U132" s="863"/>
      <c r="V132" s="863"/>
    </row>
    <row r="133" spans="1:22" x14ac:dyDescent="0.25">
      <c r="A133" s="863"/>
      <c r="B133" s="863"/>
      <c r="C133" s="863"/>
      <c r="D133" s="863"/>
      <c r="E133" s="863"/>
      <c r="F133" s="863"/>
      <c r="G133" s="863"/>
      <c r="H133" s="863"/>
      <c r="I133" s="863"/>
      <c r="J133" s="863"/>
      <c r="K133" s="863"/>
      <c r="L133" s="863"/>
      <c r="M133" s="863"/>
      <c r="N133" s="863"/>
      <c r="O133" s="863"/>
      <c r="P133" s="863"/>
      <c r="Q133" s="863"/>
      <c r="R133" s="863"/>
      <c r="S133" s="863"/>
      <c r="T133" s="863"/>
      <c r="U133" s="863"/>
      <c r="V133" s="863"/>
    </row>
    <row r="134" spans="1:22" x14ac:dyDescent="0.25">
      <c r="A134" s="863"/>
      <c r="B134" s="863"/>
      <c r="C134" s="863"/>
      <c r="D134" s="863"/>
      <c r="E134" s="863"/>
      <c r="F134" s="863"/>
      <c r="G134" s="863"/>
      <c r="H134" s="863"/>
      <c r="I134" s="863"/>
      <c r="J134" s="863"/>
      <c r="K134" s="863"/>
      <c r="L134" s="863"/>
      <c r="M134" s="863"/>
      <c r="N134" s="863"/>
      <c r="O134" s="863"/>
      <c r="P134" s="863"/>
      <c r="Q134" s="863"/>
      <c r="R134" s="863"/>
      <c r="S134" s="863"/>
      <c r="T134" s="863"/>
      <c r="U134" s="863"/>
      <c r="V134" s="863"/>
    </row>
    <row r="135" spans="1:22" x14ac:dyDescent="0.25">
      <c r="A135" s="863"/>
      <c r="B135" s="863"/>
      <c r="C135" s="863"/>
      <c r="D135" s="863"/>
      <c r="E135" s="863"/>
      <c r="F135" s="863"/>
      <c r="G135" s="863"/>
      <c r="H135" s="863"/>
      <c r="I135" s="863"/>
      <c r="J135" s="863"/>
      <c r="K135" s="863"/>
      <c r="L135" s="863"/>
      <c r="M135" s="863"/>
      <c r="N135" s="863"/>
      <c r="O135" s="863"/>
      <c r="P135" s="863"/>
      <c r="Q135" s="863"/>
      <c r="R135" s="863"/>
      <c r="S135" s="863"/>
      <c r="T135" s="863"/>
      <c r="U135" s="863"/>
      <c r="V135" s="863"/>
    </row>
    <row r="136" spans="1:22" x14ac:dyDescent="0.25">
      <c r="A136" s="863"/>
      <c r="B136" s="863"/>
      <c r="C136" s="863"/>
      <c r="D136" s="863"/>
      <c r="E136" s="863"/>
      <c r="F136" s="863"/>
      <c r="G136" s="863"/>
      <c r="H136" s="863"/>
      <c r="I136" s="863"/>
      <c r="J136" s="863"/>
      <c r="K136" s="863"/>
      <c r="L136" s="863"/>
      <c r="M136" s="863"/>
      <c r="N136" s="863"/>
      <c r="O136" s="863"/>
      <c r="P136" s="863"/>
      <c r="Q136" s="863"/>
      <c r="R136" s="863"/>
      <c r="S136" s="863"/>
      <c r="T136" s="863"/>
      <c r="U136" s="863"/>
      <c r="V136" s="863"/>
    </row>
    <row r="137" spans="1:22" x14ac:dyDescent="0.25">
      <c r="A137" s="863"/>
      <c r="B137" s="863"/>
      <c r="C137" s="863"/>
      <c r="D137" s="863"/>
      <c r="E137" s="863"/>
      <c r="F137" s="863"/>
      <c r="G137" s="863"/>
      <c r="H137" s="863"/>
      <c r="I137" s="863"/>
      <c r="J137" s="863"/>
      <c r="K137" s="863"/>
      <c r="L137" s="863"/>
      <c r="M137" s="863"/>
      <c r="N137" s="863"/>
      <c r="O137" s="863"/>
      <c r="P137" s="863"/>
      <c r="Q137" s="863"/>
      <c r="R137" s="863"/>
      <c r="S137" s="863"/>
      <c r="T137" s="863"/>
      <c r="U137" s="863"/>
      <c r="V137" s="863"/>
    </row>
    <row r="138" spans="1:22" x14ac:dyDescent="0.25">
      <c r="A138" s="863"/>
      <c r="B138" s="863"/>
      <c r="C138" s="863"/>
      <c r="D138" s="863"/>
      <c r="E138" s="863"/>
      <c r="F138" s="863"/>
      <c r="G138" s="863"/>
      <c r="H138" s="863"/>
      <c r="I138" s="863"/>
      <c r="J138" s="863"/>
      <c r="K138" s="863"/>
      <c r="L138" s="863"/>
      <c r="M138" s="863"/>
      <c r="N138" s="863"/>
      <c r="O138" s="863"/>
      <c r="P138" s="863"/>
      <c r="Q138" s="863"/>
      <c r="R138" s="863"/>
      <c r="S138" s="863"/>
      <c r="T138" s="863"/>
      <c r="U138" s="863"/>
      <c r="V138" s="863"/>
    </row>
    <row r="139" spans="1:22" x14ac:dyDescent="0.25">
      <c r="A139" s="863"/>
      <c r="B139" s="863"/>
      <c r="C139" s="863"/>
      <c r="D139" s="863"/>
      <c r="E139" s="863"/>
      <c r="F139" s="863"/>
      <c r="G139" s="863"/>
      <c r="H139" s="863"/>
      <c r="I139" s="863"/>
      <c r="J139" s="863"/>
      <c r="K139" s="863"/>
      <c r="L139" s="863"/>
      <c r="M139" s="863"/>
      <c r="N139" s="863"/>
      <c r="O139" s="863"/>
      <c r="P139" s="863"/>
      <c r="Q139" s="863"/>
      <c r="R139" s="863"/>
      <c r="S139" s="863"/>
      <c r="T139" s="863"/>
      <c r="U139" s="863"/>
      <c r="V139" s="863"/>
    </row>
    <row r="140" spans="1:22" x14ac:dyDescent="0.25">
      <c r="A140" s="863"/>
      <c r="B140" s="863"/>
      <c r="C140" s="863"/>
      <c r="D140" s="863"/>
      <c r="E140" s="863"/>
      <c r="F140" s="863"/>
      <c r="G140" s="863"/>
      <c r="H140" s="863"/>
      <c r="I140" s="863"/>
      <c r="J140" s="863"/>
      <c r="K140" s="863"/>
      <c r="L140" s="863"/>
      <c r="M140" s="863"/>
      <c r="N140" s="863"/>
      <c r="O140" s="863"/>
      <c r="P140" s="863"/>
      <c r="Q140" s="863"/>
      <c r="R140" s="863"/>
      <c r="S140" s="863"/>
      <c r="T140" s="863"/>
      <c r="U140" s="863"/>
      <c r="V140" s="863"/>
    </row>
    <row r="141" spans="1:22" x14ac:dyDescent="0.25">
      <c r="A141" s="863"/>
      <c r="B141" s="863"/>
      <c r="C141" s="863"/>
      <c r="D141" s="863"/>
      <c r="E141" s="863"/>
      <c r="F141" s="863"/>
      <c r="G141" s="863"/>
      <c r="H141" s="863"/>
      <c r="I141" s="863"/>
      <c r="J141" s="863"/>
      <c r="K141" s="863"/>
      <c r="L141" s="863"/>
      <c r="M141" s="863"/>
      <c r="N141" s="863"/>
      <c r="O141" s="863"/>
      <c r="P141" s="863"/>
      <c r="Q141" s="863"/>
      <c r="R141" s="863"/>
      <c r="S141" s="863"/>
      <c r="T141" s="863"/>
      <c r="U141" s="863"/>
      <c r="V141" s="863"/>
    </row>
    <row r="142" spans="1:22" x14ac:dyDescent="0.25">
      <c r="A142" s="863"/>
      <c r="B142" s="863"/>
      <c r="C142" s="863"/>
      <c r="D142" s="863"/>
      <c r="E142" s="863"/>
      <c r="F142" s="863"/>
      <c r="G142" s="863"/>
      <c r="H142" s="863"/>
      <c r="I142" s="863"/>
      <c r="J142" s="863"/>
      <c r="K142" s="863"/>
      <c r="L142" s="863"/>
      <c r="M142" s="863"/>
      <c r="N142" s="863"/>
      <c r="O142" s="863"/>
      <c r="P142" s="863"/>
      <c r="Q142" s="863"/>
      <c r="R142" s="863"/>
      <c r="S142" s="863"/>
      <c r="T142" s="863"/>
      <c r="U142" s="863"/>
      <c r="V142" s="863"/>
    </row>
    <row r="143" spans="1:22" x14ac:dyDescent="0.25">
      <c r="A143" s="863"/>
      <c r="B143" s="863"/>
      <c r="C143" s="863"/>
      <c r="D143" s="863"/>
      <c r="E143" s="863"/>
      <c r="F143" s="863"/>
      <c r="G143" s="863"/>
      <c r="H143" s="863"/>
      <c r="I143" s="863"/>
      <c r="J143" s="863"/>
      <c r="K143" s="863"/>
      <c r="L143" s="863"/>
      <c r="M143" s="863"/>
      <c r="N143" s="863"/>
      <c r="O143" s="863"/>
      <c r="P143" s="863"/>
      <c r="Q143" s="863"/>
      <c r="R143" s="863"/>
      <c r="S143" s="863"/>
      <c r="T143" s="863"/>
      <c r="U143" s="863"/>
      <c r="V143" s="863"/>
    </row>
    <row r="144" spans="1:22" x14ac:dyDescent="0.25">
      <c r="A144" s="863"/>
      <c r="B144" s="863"/>
      <c r="C144" s="863"/>
      <c r="D144" s="863"/>
      <c r="E144" s="863"/>
      <c r="F144" s="863"/>
      <c r="G144" s="863"/>
      <c r="H144" s="863"/>
      <c r="I144" s="863"/>
      <c r="J144" s="863"/>
      <c r="K144" s="863"/>
      <c r="L144" s="863"/>
      <c r="M144" s="863"/>
      <c r="N144" s="863"/>
      <c r="O144" s="863"/>
      <c r="P144" s="863"/>
      <c r="Q144" s="863"/>
      <c r="R144" s="863"/>
      <c r="S144" s="863"/>
      <c r="T144" s="863"/>
      <c r="U144" s="863"/>
      <c r="V144" s="863"/>
    </row>
    <row r="145" spans="1:22" x14ac:dyDescent="0.25">
      <c r="A145" s="863"/>
      <c r="B145" s="863"/>
      <c r="C145" s="863"/>
      <c r="D145" s="863"/>
      <c r="E145" s="863"/>
      <c r="F145" s="863"/>
      <c r="G145" s="863"/>
      <c r="H145" s="863"/>
      <c r="I145" s="863"/>
      <c r="J145" s="863"/>
      <c r="K145" s="863"/>
      <c r="L145" s="863"/>
      <c r="M145" s="863"/>
      <c r="N145" s="863"/>
      <c r="O145" s="863"/>
      <c r="P145" s="863"/>
      <c r="Q145" s="863"/>
      <c r="R145" s="863"/>
      <c r="S145" s="863"/>
      <c r="T145" s="863"/>
      <c r="U145" s="863"/>
      <c r="V145" s="863"/>
    </row>
    <row r="146" spans="1:22" x14ac:dyDescent="0.25">
      <c r="A146" s="863"/>
      <c r="B146" s="863"/>
      <c r="C146" s="863"/>
      <c r="D146" s="863"/>
      <c r="E146" s="863"/>
      <c r="F146" s="863"/>
      <c r="G146" s="863"/>
      <c r="H146" s="863"/>
      <c r="I146" s="863"/>
      <c r="J146" s="863"/>
      <c r="K146" s="863"/>
      <c r="L146" s="863"/>
      <c r="M146" s="863"/>
      <c r="N146" s="863"/>
      <c r="O146" s="863"/>
      <c r="P146" s="863"/>
      <c r="Q146" s="863"/>
      <c r="R146" s="863"/>
      <c r="S146" s="863"/>
      <c r="T146" s="863"/>
      <c r="U146" s="863"/>
      <c r="V146" s="863"/>
    </row>
    <row r="147" spans="1:22" x14ac:dyDescent="0.25">
      <c r="A147" s="863"/>
      <c r="B147" s="863"/>
      <c r="C147" s="863"/>
      <c r="D147" s="863"/>
      <c r="E147" s="863"/>
      <c r="F147" s="863"/>
      <c r="G147" s="863"/>
      <c r="H147" s="863"/>
      <c r="I147" s="863"/>
      <c r="J147" s="863"/>
      <c r="K147" s="863"/>
      <c r="L147" s="863"/>
      <c r="M147" s="863"/>
      <c r="N147" s="863"/>
      <c r="O147" s="863"/>
      <c r="P147" s="863"/>
      <c r="Q147" s="863"/>
      <c r="R147" s="863"/>
      <c r="S147" s="863"/>
      <c r="T147" s="863"/>
      <c r="U147" s="863"/>
      <c r="V147" s="863"/>
    </row>
    <row r="148" spans="1:22" x14ac:dyDescent="0.25">
      <c r="A148" s="863"/>
      <c r="B148" s="863"/>
      <c r="C148" s="863"/>
      <c r="D148" s="863"/>
      <c r="E148" s="863"/>
      <c r="F148" s="863"/>
      <c r="G148" s="863"/>
      <c r="H148" s="863"/>
      <c r="I148" s="863"/>
      <c r="J148" s="863"/>
      <c r="K148" s="863"/>
      <c r="L148" s="863"/>
      <c r="M148" s="863"/>
      <c r="N148" s="863"/>
      <c r="O148" s="863"/>
      <c r="P148" s="863"/>
      <c r="Q148" s="863"/>
      <c r="R148" s="863"/>
      <c r="S148" s="863"/>
      <c r="T148" s="863"/>
      <c r="U148" s="863"/>
      <c r="V148" s="863"/>
    </row>
    <row r="149" spans="1:22" x14ac:dyDescent="0.25">
      <c r="A149" s="863"/>
      <c r="B149" s="863"/>
      <c r="C149" s="863"/>
      <c r="D149" s="863"/>
      <c r="E149" s="863"/>
      <c r="F149" s="863"/>
      <c r="G149" s="863"/>
      <c r="H149" s="863"/>
      <c r="I149" s="863"/>
      <c r="J149" s="863"/>
      <c r="K149" s="863"/>
      <c r="L149" s="863"/>
      <c r="M149" s="863"/>
      <c r="N149" s="863"/>
      <c r="O149" s="863"/>
      <c r="P149" s="863"/>
      <c r="Q149" s="863"/>
      <c r="R149" s="863"/>
      <c r="S149" s="863"/>
      <c r="T149" s="863"/>
      <c r="U149" s="863"/>
      <c r="V149" s="863"/>
    </row>
    <row r="150" spans="1:22" x14ac:dyDescent="0.25">
      <c r="A150" s="863"/>
      <c r="B150" s="863"/>
      <c r="C150" s="863"/>
      <c r="D150" s="863"/>
      <c r="E150" s="863"/>
      <c r="F150" s="863"/>
      <c r="G150" s="863"/>
      <c r="H150" s="863"/>
      <c r="I150" s="863"/>
      <c r="J150" s="863"/>
      <c r="K150" s="863"/>
      <c r="L150" s="863"/>
      <c r="M150" s="863"/>
      <c r="N150" s="863"/>
      <c r="O150" s="863"/>
      <c r="P150" s="863"/>
      <c r="Q150" s="863"/>
      <c r="R150" s="863"/>
      <c r="S150" s="863"/>
      <c r="T150" s="863"/>
      <c r="U150" s="863"/>
      <c r="V150" s="863"/>
    </row>
    <row r="151" spans="1:22" x14ac:dyDescent="0.25">
      <c r="A151" s="863"/>
      <c r="B151" s="863"/>
      <c r="C151" s="863"/>
      <c r="D151" s="863"/>
      <c r="E151" s="863"/>
      <c r="F151" s="863"/>
      <c r="G151" s="863"/>
      <c r="H151" s="863"/>
      <c r="I151" s="863"/>
      <c r="J151" s="863"/>
      <c r="K151" s="863"/>
      <c r="L151" s="863"/>
      <c r="M151" s="863"/>
      <c r="N151" s="863"/>
      <c r="O151" s="863"/>
      <c r="P151" s="863"/>
      <c r="Q151" s="863"/>
      <c r="R151" s="863"/>
      <c r="S151" s="863"/>
      <c r="T151" s="863"/>
      <c r="U151" s="863"/>
      <c r="V151" s="863"/>
    </row>
    <row r="152" spans="1:22" x14ac:dyDescent="0.25">
      <c r="A152" s="863"/>
      <c r="B152" s="863"/>
      <c r="C152" s="863"/>
      <c r="D152" s="863"/>
      <c r="E152" s="863"/>
      <c r="F152" s="863"/>
      <c r="G152" s="863"/>
      <c r="H152" s="863"/>
      <c r="I152" s="863"/>
      <c r="J152" s="863"/>
      <c r="K152" s="863"/>
      <c r="L152" s="863"/>
      <c r="M152" s="863"/>
      <c r="N152" s="863"/>
      <c r="O152" s="863"/>
      <c r="P152" s="863"/>
      <c r="Q152" s="863"/>
      <c r="R152" s="863"/>
      <c r="S152" s="863"/>
      <c r="T152" s="863"/>
      <c r="U152" s="863"/>
      <c r="V152" s="863"/>
    </row>
    <row r="153" spans="1:22" x14ac:dyDescent="0.25">
      <c r="A153" s="863"/>
      <c r="B153" s="863"/>
      <c r="C153" s="863"/>
      <c r="D153" s="863"/>
      <c r="E153" s="863"/>
      <c r="F153" s="863"/>
      <c r="G153" s="863"/>
      <c r="H153" s="863"/>
      <c r="I153" s="863"/>
      <c r="J153" s="863"/>
      <c r="K153" s="863"/>
      <c r="L153" s="863"/>
      <c r="M153" s="863"/>
      <c r="N153" s="863"/>
      <c r="O153" s="863"/>
      <c r="P153" s="863"/>
      <c r="Q153" s="863"/>
      <c r="R153" s="863"/>
      <c r="S153" s="863"/>
      <c r="T153" s="863"/>
      <c r="U153" s="863"/>
      <c r="V153" s="863"/>
    </row>
    <row r="154" spans="1:22" x14ac:dyDescent="0.25">
      <c r="A154" s="863"/>
      <c r="B154" s="863"/>
      <c r="C154" s="863"/>
      <c r="D154" s="863"/>
      <c r="E154" s="863"/>
      <c r="F154" s="863"/>
      <c r="G154" s="863"/>
      <c r="H154" s="863"/>
      <c r="I154" s="863"/>
      <c r="J154" s="863"/>
      <c r="K154" s="863"/>
      <c r="L154" s="863"/>
      <c r="M154" s="863"/>
      <c r="N154" s="863"/>
      <c r="O154" s="863"/>
      <c r="P154" s="863"/>
      <c r="Q154" s="863"/>
      <c r="R154" s="863"/>
      <c r="S154" s="863"/>
      <c r="T154" s="863"/>
      <c r="U154" s="863"/>
      <c r="V154" s="863"/>
    </row>
    <row r="155" spans="1:22" x14ac:dyDescent="0.25">
      <c r="A155" s="863"/>
      <c r="B155" s="863"/>
      <c r="C155" s="863"/>
      <c r="D155" s="863"/>
      <c r="E155" s="863"/>
      <c r="F155" s="863"/>
      <c r="G155" s="863"/>
      <c r="H155" s="863"/>
      <c r="I155" s="863"/>
      <c r="J155" s="863"/>
      <c r="K155" s="863"/>
      <c r="L155" s="863"/>
      <c r="M155" s="863"/>
      <c r="N155" s="863"/>
      <c r="O155" s="863"/>
      <c r="P155" s="863"/>
      <c r="Q155" s="863"/>
      <c r="R155" s="863"/>
      <c r="S155" s="863"/>
      <c r="T155" s="863"/>
      <c r="U155" s="863"/>
      <c r="V155" s="863"/>
    </row>
    <row r="156" spans="1:22" x14ac:dyDescent="0.25">
      <c r="A156" s="863"/>
      <c r="B156" s="863"/>
      <c r="C156" s="863"/>
      <c r="D156" s="863"/>
      <c r="E156" s="863"/>
      <c r="F156" s="863"/>
      <c r="G156" s="863"/>
      <c r="H156" s="863"/>
      <c r="I156" s="863"/>
      <c r="J156" s="863"/>
      <c r="K156" s="863"/>
      <c r="L156" s="863"/>
      <c r="M156" s="863"/>
      <c r="N156" s="863"/>
      <c r="O156" s="863"/>
      <c r="P156" s="863"/>
      <c r="Q156" s="863"/>
      <c r="R156" s="863"/>
      <c r="S156" s="863"/>
      <c r="T156" s="863"/>
      <c r="U156" s="863"/>
      <c r="V156" s="863"/>
    </row>
    <row r="157" spans="1:22" x14ac:dyDescent="0.25">
      <c r="A157" s="863"/>
      <c r="B157" s="863"/>
      <c r="C157" s="863"/>
      <c r="D157" s="863"/>
      <c r="E157" s="863"/>
      <c r="F157" s="863"/>
      <c r="G157" s="863"/>
      <c r="H157" s="863"/>
      <c r="I157" s="863"/>
      <c r="J157" s="863"/>
      <c r="K157" s="863"/>
      <c r="L157" s="863"/>
      <c r="M157" s="863"/>
      <c r="N157" s="863"/>
      <c r="O157" s="863"/>
      <c r="P157" s="863"/>
      <c r="Q157" s="863"/>
      <c r="R157" s="863"/>
      <c r="S157" s="863"/>
      <c r="T157" s="863"/>
      <c r="U157" s="863"/>
      <c r="V157" s="863"/>
    </row>
    <row r="158" spans="1:22" x14ac:dyDescent="0.25">
      <c r="A158" s="863"/>
      <c r="B158" s="863"/>
      <c r="C158" s="863"/>
      <c r="D158" s="863"/>
      <c r="E158" s="863"/>
      <c r="F158" s="863"/>
      <c r="G158" s="863"/>
      <c r="H158" s="863"/>
      <c r="I158" s="863"/>
      <c r="J158" s="863"/>
      <c r="K158" s="863"/>
      <c r="L158" s="863"/>
      <c r="M158" s="863"/>
      <c r="N158" s="863"/>
      <c r="O158" s="863"/>
      <c r="P158" s="863"/>
      <c r="Q158" s="863"/>
      <c r="R158" s="863"/>
      <c r="S158" s="863"/>
      <c r="T158" s="863"/>
      <c r="U158" s="863"/>
      <c r="V158" s="863"/>
    </row>
    <row r="159" spans="1:22" x14ac:dyDescent="0.25">
      <c r="A159" s="863"/>
      <c r="B159" s="863"/>
      <c r="C159" s="863"/>
      <c r="D159" s="863"/>
      <c r="E159" s="863"/>
      <c r="F159" s="863"/>
      <c r="G159" s="863"/>
      <c r="H159" s="863"/>
      <c r="I159" s="863"/>
      <c r="J159" s="863"/>
      <c r="K159" s="863"/>
      <c r="L159" s="863"/>
      <c r="M159" s="863"/>
      <c r="N159" s="863"/>
      <c r="O159" s="863"/>
      <c r="P159" s="863"/>
      <c r="Q159" s="863"/>
      <c r="R159" s="863"/>
      <c r="S159" s="863"/>
      <c r="T159" s="863"/>
      <c r="U159" s="863"/>
      <c r="V159" s="863"/>
    </row>
    <row r="160" spans="1:22" x14ac:dyDescent="0.25">
      <c r="A160" s="863"/>
      <c r="B160" s="863"/>
      <c r="C160" s="863"/>
      <c r="D160" s="863"/>
      <c r="E160" s="863"/>
      <c r="F160" s="863"/>
      <c r="G160" s="863"/>
      <c r="H160" s="863"/>
      <c r="I160" s="863"/>
      <c r="J160" s="863"/>
      <c r="K160" s="863"/>
      <c r="L160" s="863"/>
      <c r="M160" s="863"/>
      <c r="N160" s="863"/>
      <c r="O160" s="863"/>
      <c r="P160" s="863"/>
      <c r="Q160" s="863"/>
      <c r="R160" s="863"/>
      <c r="S160" s="863"/>
      <c r="T160" s="863"/>
      <c r="U160" s="863"/>
      <c r="V160" s="863"/>
    </row>
    <row r="161" spans="1:22" x14ac:dyDescent="0.25">
      <c r="A161" s="863"/>
      <c r="B161" s="863"/>
      <c r="C161" s="863"/>
      <c r="D161" s="863"/>
      <c r="E161" s="863"/>
      <c r="F161" s="863"/>
      <c r="G161" s="863"/>
      <c r="H161" s="863"/>
      <c r="I161" s="863"/>
      <c r="J161" s="863"/>
      <c r="K161" s="863"/>
      <c r="L161" s="863"/>
      <c r="M161" s="863"/>
      <c r="N161" s="863"/>
      <c r="O161" s="863"/>
      <c r="P161" s="863"/>
      <c r="Q161" s="863"/>
      <c r="R161" s="863"/>
      <c r="S161" s="863"/>
      <c r="T161" s="863"/>
      <c r="U161" s="863"/>
      <c r="V161" s="863"/>
    </row>
    <row r="162" spans="1:22" x14ac:dyDescent="0.25">
      <c r="A162" s="863"/>
      <c r="B162" s="863"/>
      <c r="C162" s="863"/>
      <c r="D162" s="863"/>
      <c r="E162" s="863"/>
      <c r="F162" s="863"/>
      <c r="G162" s="863"/>
      <c r="H162" s="863"/>
      <c r="I162" s="863"/>
      <c r="J162" s="863"/>
      <c r="K162" s="863"/>
      <c r="L162" s="863"/>
      <c r="M162" s="863"/>
      <c r="N162" s="863"/>
      <c r="O162" s="863"/>
      <c r="P162" s="863"/>
      <c r="Q162" s="863"/>
      <c r="R162" s="863"/>
      <c r="S162" s="863"/>
      <c r="T162" s="863"/>
      <c r="U162" s="863"/>
      <c r="V162" s="863"/>
    </row>
    <row r="163" spans="1:22" x14ac:dyDescent="0.25">
      <c r="A163" s="863"/>
      <c r="B163" s="863"/>
      <c r="C163" s="863"/>
      <c r="D163" s="863"/>
      <c r="E163" s="863"/>
      <c r="F163" s="863"/>
      <c r="G163" s="863"/>
      <c r="H163" s="863"/>
      <c r="I163" s="863"/>
      <c r="J163" s="863"/>
      <c r="K163" s="863"/>
      <c r="L163" s="863"/>
      <c r="M163" s="863"/>
      <c r="N163" s="863"/>
      <c r="O163" s="863"/>
      <c r="P163" s="863"/>
      <c r="Q163" s="863"/>
      <c r="R163" s="863"/>
      <c r="S163" s="863"/>
      <c r="T163" s="863"/>
      <c r="U163" s="863"/>
      <c r="V163" s="863"/>
    </row>
    <row r="164" spans="1:22" x14ac:dyDescent="0.25">
      <c r="A164" s="863"/>
      <c r="B164" s="863"/>
      <c r="C164" s="863"/>
      <c r="D164" s="863"/>
      <c r="E164" s="863"/>
      <c r="F164" s="863"/>
      <c r="G164" s="863"/>
      <c r="H164" s="863"/>
      <c r="I164" s="863"/>
      <c r="J164" s="863"/>
      <c r="K164" s="863"/>
      <c r="L164" s="863"/>
      <c r="M164" s="863"/>
      <c r="N164" s="863"/>
      <c r="O164" s="863"/>
      <c r="P164" s="863"/>
      <c r="Q164" s="863"/>
      <c r="R164" s="863"/>
      <c r="S164" s="863"/>
      <c r="T164" s="863"/>
      <c r="U164" s="863"/>
      <c r="V164" s="863"/>
    </row>
    <row r="165" spans="1:22" x14ac:dyDescent="0.25">
      <c r="A165" s="863"/>
      <c r="B165" s="863"/>
      <c r="C165" s="863"/>
      <c r="D165" s="863"/>
      <c r="E165" s="863"/>
      <c r="F165" s="863"/>
      <c r="G165" s="863"/>
      <c r="H165" s="863"/>
      <c r="I165" s="863"/>
      <c r="J165" s="863"/>
      <c r="K165" s="863"/>
      <c r="L165" s="863"/>
      <c r="M165" s="863"/>
      <c r="N165" s="863"/>
      <c r="O165" s="863"/>
      <c r="P165" s="863"/>
      <c r="Q165" s="863"/>
      <c r="R165" s="863"/>
      <c r="S165" s="863"/>
      <c r="T165" s="863"/>
      <c r="U165" s="863"/>
      <c r="V165" s="863"/>
    </row>
    <row r="166" spans="1:22" x14ac:dyDescent="0.25">
      <c r="A166" s="863"/>
      <c r="B166" s="863"/>
      <c r="C166" s="863"/>
      <c r="D166" s="863"/>
      <c r="E166" s="863"/>
      <c r="F166" s="863"/>
      <c r="G166" s="863"/>
      <c r="H166" s="863"/>
      <c r="I166" s="863"/>
      <c r="J166" s="863"/>
      <c r="K166" s="863"/>
      <c r="L166" s="863"/>
      <c r="M166" s="863"/>
      <c r="N166" s="863"/>
      <c r="O166" s="863"/>
      <c r="P166" s="863"/>
      <c r="Q166" s="863"/>
      <c r="R166" s="863"/>
      <c r="S166" s="863"/>
      <c r="T166" s="863"/>
      <c r="U166" s="863"/>
      <c r="V166" s="863"/>
    </row>
    <row r="167" spans="1:22" x14ac:dyDescent="0.25">
      <c r="A167" s="863"/>
      <c r="B167" s="863"/>
      <c r="C167" s="863"/>
      <c r="D167" s="863"/>
      <c r="E167" s="863"/>
      <c r="F167" s="863"/>
      <c r="G167" s="863"/>
      <c r="H167" s="863"/>
      <c r="I167" s="863"/>
      <c r="J167" s="863"/>
      <c r="K167" s="863"/>
      <c r="L167" s="863"/>
      <c r="M167" s="863"/>
      <c r="N167" s="863"/>
      <c r="O167" s="863"/>
      <c r="P167" s="863"/>
      <c r="Q167" s="863"/>
      <c r="R167" s="863"/>
      <c r="S167" s="863"/>
      <c r="T167" s="863"/>
      <c r="U167" s="863"/>
      <c r="V167" s="863"/>
    </row>
    <row r="168" spans="1:22" x14ac:dyDescent="0.25">
      <c r="A168" s="863"/>
      <c r="B168" s="863"/>
      <c r="C168" s="863"/>
      <c r="D168" s="863"/>
      <c r="E168" s="863"/>
      <c r="F168" s="863"/>
      <c r="G168" s="863"/>
      <c r="H168" s="863"/>
      <c r="I168" s="863"/>
      <c r="J168" s="863"/>
      <c r="K168" s="863"/>
      <c r="L168" s="863"/>
      <c r="M168" s="863"/>
      <c r="N168" s="863"/>
      <c r="O168" s="863"/>
      <c r="P168" s="863"/>
      <c r="Q168" s="863"/>
      <c r="R168" s="863"/>
      <c r="S168" s="863"/>
      <c r="T168" s="863"/>
      <c r="U168" s="863"/>
      <c r="V168" s="863"/>
    </row>
    <row r="169" spans="1:22" x14ac:dyDescent="0.25">
      <c r="A169" s="863"/>
      <c r="B169" s="863"/>
      <c r="C169" s="863"/>
      <c r="D169" s="863"/>
      <c r="E169" s="863"/>
      <c r="F169" s="863"/>
      <c r="G169" s="863"/>
      <c r="H169" s="863"/>
      <c r="I169" s="863"/>
      <c r="J169" s="863"/>
      <c r="K169" s="863"/>
      <c r="L169" s="863"/>
      <c r="M169" s="863"/>
      <c r="N169" s="863"/>
      <c r="O169" s="863"/>
      <c r="P169" s="863"/>
      <c r="Q169" s="863"/>
      <c r="R169" s="863"/>
      <c r="S169" s="863"/>
      <c r="T169" s="863"/>
      <c r="U169" s="863"/>
      <c r="V169" s="863"/>
    </row>
    <row r="170" spans="1:22" x14ac:dyDescent="0.25">
      <c r="A170" s="863"/>
      <c r="B170" s="863"/>
      <c r="C170" s="863"/>
      <c r="D170" s="863"/>
      <c r="E170" s="863"/>
      <c r="F170" s="863"/>
      <c r="G170" s="863"/>
      <c r="H170" s="863"/>
      <c r="I170" s="863"/>
      <c r="J170" s="863"/>
      <c r="K170" s="863"/>
      <c r="L170" s="863"/>
      <c r="M170" s="863"/>
      <c r="N170" s="863"/>
      <c r="O170" s="863"/>
      <c r="P170" s="863"/>
      <c r="Q170" s="863"/>
      <c r="R170" s="863"/>
      <c r="S170" s="863"/>
      <c r="T170" s="863"/>
      <c r="U170" s="863"/>
      <c r="V170" s="863"/>
    </row>
    <row r="171" spans="1:22" x14ac:dyDescent="0.25">
      <c r="A171" s="863"/>
      <c r="B171" s="863"/>
      <c r="C171" s="863"/>
      <c r="D171" s="863"/>
      <c r="E171" s="863"/>
      <c r="F171" s="863"/>
      <c r="G171" s="863"/>
      <c r="H171" s="863"/>
      <c r="I171" s="863"/>
      <c r="J171" s="863"/>
      <c r="K171" s="863"/>
      <c r="L171" s="863"/>
      <c r="M171" s="863"/>
      <c r="N171" s="863"/>
      <c r="O171" s="863"/>
      <c r="P171" s="863"/>
      <c r="Q171" s="863"/>
      <c r="R171" s="863"/>
      <c r="S171" s="863"/>
      <c r="T171" s="863"/>
      <c r="U171" s="863"/>
      <c r="V171" s="863"/>
    </row>
    <row r="172" spans="1:22" x14ac:dyDescent="0.25">
      <c r="A172" s="863"/>
      <c r="B172" s="863"/>
      <c r="C172" s="863"/>
      <c r="D172" s="863"/>
      <c r="E172" s="863"/>
      <c r="F172" s="863"/>
      <c r="G172" s="863"/>
      <c r="H172" s="863"/>
      <c r="I172" s="863"/>
      <c r="J172" s="863"/>
      <c r="K172" s="863"/>
      <c r="L172" s="863"/>
      <c r="M172" s="863"/>
      <c r="N172" s="863"/>
      <c r="O172" s="863"/>
      <c r="P172" s="863"/>
      <c r="Q172" s="863"/>
      <c r="R172" s="863"/>
      <c r="S172" s="863"/>
      <c r="T172" s="863"/>
      <c r="U172" s="863"/>
      <c r="V172" s="863"/>
    </row>
    <row r="173" spans="1:22" x14ac:dyDescent="0.25">
      <c r="A173" s="863"/>
      <c r="B173" s="863"/>
      <c r="C173" s="863"/>
      <c r="D173" s="863"/>
      <c r="E173" s="863"/>
      <c r="F173" s="863"/>
      <c r="G173" s="863"/>
      <c r="H173" s="863"/>
      <c r="I173" s="863"/>
      <c r="J173" s="863"/>
      <c r="K173" s="863"/>
      <c r="L173" s="863"/>
      <c r="M173" s="863"/>
      <c r="N173" s="863"/>
      <c r="O173" s="863"/>
      <c r="P173" s="863"/>
      <c r="Q173" s="863"/>
      <c r="R173" s="863"/>
      <c r="S173" s="863"/>
      <c r="T173" s="863"/>
      <c r="U173" s="863"/>
      <c r="V173" s="863"/>
    </row>
    <row r="174" spans="1:22" x14ac:dyDescent="0.25">
      <c r="A174" s="863"/>
      <c r="B174" s="863"/>
      <c r="C174" s="863"/>
      <c r="D174" s="863"/>
      <c r="E174" s="863"/>
      <c r="F174" s="863"/>
      <c r="G174" s="863"/>
      <c r="H174" s="863"/>
      <c r="I174" s="863"/>
      <c r="J174" s="863"/>
      <c r="K174" s="863"/>
      <c r="L174" s="863"/>
      <c r="M174" s="863"/>
      <c r="N174" s="863"/>
      <c r="O174" s="863"/>
      <c r="P174" s="863"/>
      <c r="Q174" s="863"/>
      <c r="R174" s="863"/>
      <c r="S174" s="863"/>
      <c r="T174" s="863"/>
      <c r="U174" s="863"/>
      <c r="V174" s="863"/>
    </row>
    <row r="175" spans="1:22" x14ac:dyDescent="0.25">
      <c r="A175" s="863"/>
      <c r="B175" s="863"/>
      <c r="C175" s="863"/>
      <c r="D175" s="863"/>
      <c r="E175" s="863"/>
      <c r="F175" s="863"/>
      <c r="G175" s="863"/>
      <c r="H175" s="863"/>
      <c r="I175" s="863"/>
      <c r="J175" s="863"/>
      <c r="K175" s="863"/>
      <c r="L175" s="863"/>
      <c r="M175" s="863"/>
      <c r="N175" s="863"/>
      <c r="O175" s="863"/>
      <c r="P175" s="863"/>
      <c r="Q175" s="863"/>
      <c r="R175" s="863"/>
      <c r="S175" s="863"/>
      <c r="T175" s="863"/>
      <c r="U175" s="863"/>
      <c r="V175" s="863"/>
    </row>
    <row r="176" spans="1:22" x14ac:dyDescent="0.25">
      <c r="A176" s="863"/>
      <c r="B176" s="863"/>
      <c r="C176" s="863"/>
      <c r="D176" s="863"/>
      <c r="E176" s="863"/>
      <c r="F176" s="863"/>
      <c r="G176" s="863"/>
      <c r="H176" s="863"/>
      <c r="I176" s="863"/>
      <c r="J176" s="863"/>
      <c r="K176" s="863"/>
      <c r="L176" s="863"/>
      <c r="M176" s="863"/>
      <c r="N176" s="863"/>
      <c r="O176" s="863"/>
      <c r="P176" s="863"/>
      <c r="Q176" s="863"/>
      <c r="R176" s="863"/>
      <c r="S176" s="863"/>
      <c r="T176" s="863"/>
      <c r="U176" s="863"/>
      <c r="V176" s="863"/>
    </row>
    <row r="177" spans="1:22" x14ac:dyDescent="0.25">
      <c r="A177" s="863"/>
      <c r="B177" s="863"/>
      <c r="C177" s="863"/>
      <c r="D177" s="863"/>
      <c r="E177" s="863"/>
      <c r="F177" s="863"/>
      <c r="G177" s="863"/>
      <c r="H177" s="863"/>
      <c r="I177" s="863"/>
      <c r="J177" s="863"/>
      <c r="K177" s="863"/>
      <c r="L177" s="863"/>
      <c r="M177" s="863"/>
      <c r="N177" s="863"/>
      <c r="O177" s="863"/>
      <c r="P177" s="863"/>
      <c r="Q177" s="863"/>
      <c r="R177" s="863"/>
      <c r="S177" s="863"/>
      <c r="T177" s="863"/>
      <c r="U177" s="863"/>
      <c r="V177" s="863"/>
    </row>
    <row r="178" spans="1:22" x14ac:dyDescent="0.25">
      <c r="A178" s="863"/>
      <c r="B178" s="863"/>
      <c r="C178" s="863"/>
      <c r="D178" s="863"/>
      <c r="E178" s="863"/>
      <c r="F178" s="863"/>
      <c r="G178" s="863"/>
      <c r="H178" s="863"/>
      <c r="I178" s="863"/>
      <c r="J178" s="863"/>
      <c r="K178" s="863"/>
      <c r="L178" s="863"/>
      <c r="M178" s="863"/>
      <c r="N178" s="863"/>
      <c r="O178" s="863"/>
      <c r="P178" s="863"/>
      <c r="Q178" s="863"/>
      <c r="R178" s="863"/>
      <c r="S178" s="863"/>
      <c r="T178" s="863"/>
      <c r="U178" s="863"/>
      <c r="V178" s="863"/>
    </row>
    <row r="179" spans="1:22" x14ac:dyDescent="0.25">
      <c r="A179" s="863"/>
      <c r="B179" s="863"/>
      <c r="C179" s="863"/>
      <c r="D179" s="863"/>
      <c r="E179" s="863"/>
      <c r="F179" s="863"/>
      <c r="G179" s="863"/>
      <c r="H179" s="863"/>
      <c r="I179" s="863"/>
      <c r="J179" s="863"/>
      <c r="K179" s="863"/>
      <c r="L179" s="863"/>
      <c r="M179" s="863"/>
      <c r="N179" s="863"/>
      <c r="O179" s="863"/>
      <c r="P179" s="863"/>
      <c r="Q179" s="863"/>
      <c r="R179" s="863"/>
      <c r="S179" s="863"/>
      <c r="T179" s="863"/>
      <c r="U179" s="863"/>
      <c r="V179" s="863"/>
    </row>
    <row r="180" spans="1:22" x14ac:dyDescent="0.25">
      <c r="A180" s="863"/>
      <c r="B180" s="863"/>
      <c r="C180" s="863"/>
      <c r="D180" s="863"/>
      <c r="E180" s="863"/>
      <c r="F180" s="863"/>
      <c r="G180" s="863"/>
      <c r="H180" s="863"/>
      <c r="I180" s="863"/>
      <c r="J180" s="863"/>
      <c r="K180" s="863"/>
      <c r="L180" s="863"/>
      <c r="M180" s="863"/>
      <c r="N180" s="863"/>
      <c r="O180" s="863"/>
      <c r="P180" s="863"/>
      <c r="Q180" s="863"/>
      <c r="R180" s="863"/>
      <c r="S180" s="863"/>
      <c r="T180" s="863"/>
      <c r="U180" s="863"/>
      <c r="V180" s="863"/>
    </row>
    <row r="181" spans="1:22" x14ac:dyDescent="0.25">
      <c r="A181" s="863"/>
      <c r="B181" s="863"/>
      <c r="C181" s="863"/>
      <c r="D181" s="863"/>
      <c r="E181" s="863"/>
      <c r="F181" s="863"/>
      <c r="G181" s="863"/>
      <c r="H181" s="863"/>
      <c r="I181" s="863"/>
      <c r="J181" s="863"/>
      <c r="K181" s="863"/>
      <c r="L181" s="863"/>
      <c r="M181" s="863"/>
      <c r="N181" s="863"/>
      <c r="O181" s="863"/>
      <c r="P181" s="863"/>
      <c r="Q181" s="863"/>
      <c r="R181" s="863"/>
      <c r="S181" s="863"/>
      <c r="T181" s="863"/>
      <c r="U181" s="863"/>
      <c r="V181" s="863"/>
    </row>
    <row r="182" spans="1:22" x14ac:dyDescent="0.25">
      <c r="A182" s="863"/>
      <c r="B182" s="863"/>
      <c r="C182" s="863"/>
      <c r="D182" s="863"/>
      <c r="E182" s="863"/>
      <c r="F182" s="863"/>
      <c r="G182" s="863"/>
      <c r="H182" s="863"/>
      <c r="I182" s="863"/>
      <c r="J182" s="863"/>
      <c r="K182" s="863"/>
      <c r="L182" s="863"/>
      <c r="M182" s="863"/>
      <c r="N182" s="863"/>
      <c r="O182" s="863"/>
      <c r="P182" s="863"/>
      <c r="Q182" s="863"/>
      <c r="R182" s="863"/>
      <c r="S182" s="863"/>
      <c r="T182" s="863"/>
      <c r="U182" s="863"/>
      <c r="V182" s="863"/>
    </row>
    <row r="183" spans="1:22" x14ac:dyDescent="0.25">
      <c r="A183" s="863"/>
      <c r="B183" s="863"/>
      <c r="C183" s="863"/>
      <c r="D183" s="863"/>
      <c r="E183" s="863"/>
      <c r="F183" s="863"/>
      <c r="G183" s="863"/>
      <c r="H183" s="863"/>
      <c r="I183" s="863"/>
      <c r="J183" s="863"/>
      <c r="K183" s="863"/>
      <c r="L183" s="863"/>
      <c r="M183" s="863"/>
      <c r="N183" s="863"/>
      <c r="O183" s="863"/>
      <c r="P183" s="863"/>
      <c r="Q183" s="863"/>
      <c r="R183" s="863"/>
      <c r="S183" s="863"/>
      <c r="T183" s="863"/>
      <c r="U183" s="863"/>
      <c r="V183" s="863"/>
    </row>
    <row r="184" spans="1:22" x14ac:dyDescent="0.25">
      <c r="A184" s="863"/>
      <c r="B184" s="863"/>
      <c r="C184" s="863"/>
      <c r="D184" s="863"/>
      <c r="E184" s="863"/>
      <c r="F184" s="863"/>
      <c r="G184" s="863"/>
      <c r="H184" s="863"/>
      <c r="I184" s="863"/>
      <c r="J184" s="863"/>
      <c r="K184" s="863"/>
      <c r="L184" s="863"/>
      <c r="M184" s="863"/>
      <c r="N184" s="863"/>
      <c r="O184" s="863"/>
      <c r="P184" s="863"/>
      <c r="Q184" s="863"/>
      <c r="R184" s="863"/>
      <c r="S184" s="863"/>
      <c r="T184" s="863"/>
      <c r="U184" s="863"/>
      <c r="V184" s="863"/>
    </row>
    <row r="185" spans="1:22" x14ac:dyDescent="0.25">
      <c r="A185" s="863"/>
      <c r="B185" s="863"/>
      <c r="C185" s="863"/>
      <c r="D185" s="863"/>
      <c r="E185" s="863"/>
      <c r="F185" s="863"/>
      <c r="G185" s="863"/>
      <c r="H185" s="863"/>
      <c r="I185" s="863"/>
      <c r="J185" s="863"/>
      <c r="K185" s="863"/>
      <c r="L185" s="863"/>
      <c r="M185" s="863"/>
      <c r="N185" s="863"/>
      <c r="O185" s="863"/>
      <c r="P185" s="863"/>
      <c r="Q185" s="863"/>
      <c r="R185" s="863"/>
      <c r="S185" s="863"/>
      <c r="T185" s="863"/>
      <c r="U185" s="863"/>
      <c r="V185" s="863"/>
    </row>
    <row r="186" spans="1:22" x14ac:dyDescent="0.25">
      <c r="A186" s="863"/>
      <c r="B186" s="863"/>
      <c r="C186" s="863"/>
      <c r="D186" s="863"/>
      <c r="E186" s="863"/>
      <c r="F186" s="863"/>
      <c r="G186" s="863"/>
      <c r="H186" s="863"/>
      <c r="I186" s="863"/>
      <c r="J186" s="863"/>
      <c r="K186" s="863"/>
      <c r="L186" s="863"/>
      <c r="M186" s="863"/>
      <c r="N186" s="863"/>
      <c r="O186" s="863"/>
      <c r="P186" s="863"/>
      <c r="Q186" s="863"/>
      <c r="R186" s="863"/>
      <c r="S186" s="863"/>
      <c r="T186" s="863"/>
      <c r="U186" s="863"/>
      <c r="V186" s="863"/>
    </row>
    <row r="187" spans="1:22" x14ac:dyDescent="0.25">
      <c r="A187" s="863"/>
      <c r="B187" s="863"/>
      <c r="C187" s="863"/>
      <c r="D187" s="863"/>
      <c r="E187" s="863"/>
      <c r="F187" s="863"/>
      <c r="G187" s="863"/>
      <c r="H187" s="863"/>
      <c r="I187" s="863"/>
      <c r="J187" s="863"/>
      <c r="K187" s="863"/>
      <c r="L187" s="863"/>
      <c r="M187" s="863"/>
      <c r="N187" s="863"/>
      <c r="O187" s="863"/>
      <c r="P187" s="863"/>
      <c r="Q187" s="863"/>
      <c r="R187" s="863"/>
      <c r="S187" s="863"/>
      <c r="T187" s="863"/>
      <c r="U187" s="863"/>
      <c r="V187" s="863"/>
    </row>
    <row r="188" spans="1:22" x14ac:dyDescent="0.25">
      <c r="A188" s="863"/>
      <c r="B188" s="863"/>
      <c r="C188" s="863"/>
      <c r="D188" s="863"/>
      <c r="E188" s="863"/>
      <c r="F188" s="863"/>
      <c r="G188" s="863"/>
      <c r="H188" s="863"/>
      <c r="I188" s="863"/>
      <c r="J188" s="863"/>
      <c r="K188" s="863"/>
      <c r="L188" s="863"/>
      <c r="M188" s="863"/>
      <c r="N188" s="863"/>
      <c r="O188" s="863"/>
      <c r="P188" s="863"/>
      <c r="Q188" s="863"/>
      <c r="R188" s="863"/>
      <c r="S188" s="863"/>
      <c r="T188" s="863"/>
      <c r="U188" s="863"/>
      <c r="V188" s="863"/>
    </row>
    <row r="189" spans="1:22" x14ac:dyDescent="0.25">
      <c r="A189" s="863"/>
      <c r="B189" s="863"/>
      <c r="C189" s="863"/>
      <c r="D189" s="863"/>
      <c r="E189" s="863"/>
      <c r="F189" s="863"/>
      <c r="G189" s="863"/>
      <c r="H189" s="863"/>
      <c r="I189" s="863"/>
      <c r="J189" s="863"/>
      <c r="K189" s="863"/>
      <c r="L189" s="863"/>
      <c r="M189" s="863"/>
      <c r="N189" s="863"/>
      <c r="O189" s="863"/>
      <c r="P189" s="863"/>
      <c r="Q189" s="863"/>
      <c r="R189" s="863"/>
      <c r="S189" s="863"/>
      <c r="T189" s="863"/>
      <c r="U189" s="863"/>
      <c r="V189" s="863"/>
    </row>
    <row r="190" spans="1:22" x14ac:dyDescent="0.25">
      <c r="A190" s="863"/>
      <c r="B190" s="863"/>
      <c r="C190" s="863"/>
      <c r="D190" s="863"/>
      <c r="E190" s="863"/>
      <c r="F190" s="863"/>
      <c r="G190" s="863"/>
      <c r="H190" s="863"/>
      <c r="I190" s="863"/>
      <c r="J190" s="863"/>
      <c r="K190" s="863"/>
      <c r="L190" s="863"/>
      <c r="M190" s="863"/>
      <c r="N190" s="863"/>
      <c r="O190" s="863"/>
      <c r="P190" s="863"/>
      <c r="Q190" s="863"/>
      <c r="R190" s="863"/>
      <c r="S190" s="863"/>
      <c r="T190" s="863"/>
      <c r="U190" s="863"/>
      <c r="V190" s="863"/>
    </row>
    <row r="191" spans="1:22" x14ac:dyDescent="0.25">
      <c r="A191" s="863"/>
      <c r="B191" s="863"/>
      <c r="C191" s="863"/>
      <c r="D191" s="863"/>
      <c r="E191" s="863"/>
      <c r="F191" s="863"/>
      <c r="G191" s="863"/>
      <c r="H191" s="863"/>
      <c r="I191" s="863"/>
      <c r="J191" s="863"/>
      <c r="K191" s="863"/>
      <c r="L191" s="863"/>
      <c r="M191" s="863"/>
      <c r="N191" s="863"/>
      <c r="O191" s="863"/>
      <c r="P191" s="863"/>
      <c r="Q191" s="863"/>
      <c r="R191" s="863"/>
      <c r="S191" s="863"/>
      <c r="T191" s="863"/>
      <c r="U191" s="863"/>
      <c r="V191" s="863"/>
    </row>
    <row r="192" spans="1:22" x14ac:dyDescent="0.25">
      <c r="A192" s="863"/>
      <c r="B192" s="863"/>
      <c r="C192" s="863"/>
      <c r="D192" s="863"/>
      <c r="E192" s="863"/>
      <c r="F192" s="863"/>
      <c r="G192" s="863"/>
      <c r="H192" s="863"/>
      <c r="I192" s="863"/>
      <c r="J192" s="863"/>
      <c r="K192" s="863"/>
      <c r="L192" s="863"/>
      <c r="M192" s="863"/>
      <c r="N192" s="863"/>
      <c r="O192" s="863"/>
      <c r="P192" s="863"/>
      <c r="Q192" s="863"/>
      <c r="R192" s="863"/>
      <c r="S192" s="863"/>
      <c r="T192" s="863"/>
      <c r="U192" s="863"/>
      <c r="V192" s="863"/>
    </row>
    <row r="193" spans="1:22" x14ac:dyDescent="0.25">
      <c r="A193" s="863"/>
      <c r="B193" s="863"/>
      <c r="C193" s="863"/>
      <c r="D193" s="863"/>
      <c r="E193" s="863"/>
      <c r="F193" s="863"/>
      <c r="G193" s="863"/>
      <c r="H193" s="863"/>
      <c r="I193" s="863"/>
      <c r="J193" s="863"/>
      <c r="K193" s="863"/>
      <c r="L193" s="863"/>
      <c r="M193" s="863"/>
      <c r="N193" s="863"/>
      <c r="O193" s="863"/>
      <c r="P193" s="863"/>
      <c r="Q193" s="863"/>
      <c r="R193" s="863"/>
      <c r="S193" s="863"/>
      <c r="T193" s="863"/>
      <c r="U193" s="863"/>
      <c r="V193" s="863"/>
    </row>
    <row r="194" spans="1:22" x14ac:dyDescent="0.25">
      <c r="A194" s="863"/>
      <c r="B194" s="863"/>
      <c r="C194" s="863"/>
      <c r="D194" s="863"/>
      <c r="E194" s="863"/>
      <c r="F194" s="863"/>
      <c r="G194" s="863"/>
      <c r="H194" s="863"/>
      <c r="I194" s="863"/>
      <c r="J194" s="863"/>
      <c r="K194" s="863"/>
      <c r="L194" s="863"/>
      <c r="M194" s="863"/>
      <c r="N194" s="863"/>
      <c r="O194" s="863"/>
      <c r="P194" s="863"/>
      <c r="Q194" s="863"/>
      <c r="R194" s="863"/>
      <c r="S194" s="863"/>
      <c r="T194" s="863"/>
      <c r="U194" s="863"/>
      <c r="V194" s="863"/>
    </row>
    <row r="195" spans="1:22" x14ac:dyDescent="0.25">
      <c r="A195" s="863"/>
      <c r="B195" s="863"/>
      <c r="C195" s="863"/>
      <c r="D195" s="863"/>
      <c r="E195" s="863"/>
      <c r="F195" s="863"/>
      <c r="G195" s="863"/>
      <c r="H195" s="863"/>
      <c r="I195" s="863"/>
      <c r="J195" s="863"/>
      <c r="K195" s="863"/>
      <c r="L195" s="863"/>
      <c r="M195" s="863"/>
      <c r="N195" s="863"/>
      <c r="O195" s="863"/>
      <c r="P195" s="863"/>
      <c r="Q195" s="863"/>
      <c r="R195" s="863"/>
      <c r="S195" s="863"/>
      <c r="T195" s="863"/>
      <c r="U195" s="863"/>
      <c r="V195" s="863"/>
    </row>
    <row r="196" spans="1:22" x14ac:dyDescent="0.25">
      <c r="A196" s="863"/>
      <c r="B196" s="863"/>
      <c r="C196" s="863"/>
      <c r="D196" s="863"/>
      <c r="E196" s="863"/>
      <c r="F196" s="863"/>
      <c r="G196" s="863"/>
      <c r="H196" s="863"/>
      <c r="I196" s="863"/>
      <c r="J196" s="863"/>
      <c r="K196" s="863"/>
      <c r="L196" s="863"/>
      <c r="M196" s="863"/>
      <c r="N196" s="863"/>
      <c r="O196" s="863"/>
      <c r="P196" s="863"/>
      <c r="Q196" s="863"/>
      <c r="R196" s="863"/>
      <c r="S196" s="863"/>
      <c r="T196" s="863"/>
      <c r="U196" s="863"/>
      <c r="V196" s="863"/>
    </row>
    <row r="197" spans="1:22" x14ac:dyDescent="0.25">
      <c r="A197" s="863"/>
      <c r="B197" s="863"/>
      <c r="C197" s="863"/>
      <c r="D197" s="863"/>
      <c r="E197" s="863"/>
      <c r="F197" s="863"/>
      <c r="G197" s="863"/>
      <c r="H197" s="863"/>
      <c r="I197" s="863"/>
      <c r="J197" s="863"/>
      <c r="K197" s="863"/>
      <c r="L197" s="863"/>
      <c r="M197" s="863"/>
      <c r="N197" s="863"/>
      <c r="O197" s="863"/>
      <c r="P197" s="863"/>
      <c r="Q197" s="863"/>
      <c r="R197" s="863"/>
      <c r="S197" s="863"/>
      <c r="T197" s="863"/>
      <c r="U197" s="863"/>
      <c r="V197" s="863"/>
    </row>
    <row r="198" spans="1:22" x14ac:dyDescent="0.25">
      <c r="A198" s="863"/>
      <c r="B198" s="863"/>
      <c r="C198" s="863"/>
      <c r="D198" s="863"/>
      <c r="E198" s="863"/>
      <c r="F198" s="863"/>
      <c r="G198" s="863"/>
      <c r="H198" s="863"/>
      <c r="I198" s="863"/>
      <c r="J198" s="863"/>
      <c r="K198" s="863"/>
      <c r="L198" s="863"/>
      <c r="M198" s="863"/>
      <c r="N198" s="863"/>
      <c r="O198" s="863"/>
      <c r="P198" s="863"/>
      <c r="Q198" s="863"/>
      <c r="R198" s="863"/>
      <c r="S198" s="863"/>
      <c r="T198" s="863"/>
      <c r="U198" s="863"/>
      <c r="V198" s="863"/>
    </row>
    <row r="199" spans="1:22" x14ac:dyDescent="0.25">
      <c r="A199" s="863"/>
      <c r="B199" s="863"/>
      <c r="C199" s="863"/>
      <c r="D199" s="863"/>
      <c r="E199" s="863"/>
      <c r="F199" s="863"/>
      <c r="G199" s="863"/>
      <c r="H199" s="863"/>
      <c r="I199" s="863"/>
      <c r="J199" s="863"/>
      <c r="K199" s="863"/>
      <c r="L199" s="863"/>
      <c r="M199" s="863"/>
      <c r="N199" s="863"/>
      <c r="O199" s="863"/>
      <c r="P199" s="863"/>
      <c r="Q199" s="863"/>
      <c r="R199" s="863"/>
      <c r="S199" s="863"/>
      <c r="T199" s="863"/>
      <c r="U199" s="863"/>
      <c r="V199" s="863"/>
    </row>
    <row r="200" spans="1:22" x14ac:dyDescent="0.25">
      <c r="A200" s="863"/>
      <c r="B200" s="863"/>
      <c r="C200" s="863"/>
      <c r="D200" s="863"/>
      <c r="E200" s="863"/>
      <c r="F200" s="863"/>
      <c r="G200" s="863"/>
      <c r="H200" s="863"/>
      <c r="I200" s="863"/>
      <c r="J200" s="863"/>
      <c r="K200" s="863"/>
      <c r="L200" s="863"/>
      <c r="M200" s="863"/>
      <c r="N200" s="863"/>
      <c r="O200" s="863"/>
      <c r="P200" s="863"/>
      <c r="Q200" s="863"/>
      <c r="R200" s="863"/>
      <c r="S200" s="863"/>
      <c r="T200" s="863"/>
      <c r="U200" s="863"/>
      <c r="V200" s="863"/>
    </row>
    <row r="201" spans="1:22" x14ac:dyDescent="0.25">
      <c r="A201" s="863"/>
      <c r="B201" s="863"/>
      <c r="C201" s="863"/>
      <c r="D201" s="863"/>
      <c r="E201" s="863"/>
      <c r="F201" s="863"/>
      <c r="G201" s="863"/>
      <c r="H201" s="863"/>
      <c r="I201" s="863"/>
      <c r="J201" s="863"/>
      <c r="K201" s="863"/>
      <c r="L201" s="863"/>
      <c r="M201" s="863"/>
      <c r="N201" s="863"/>
      <c r="O201" s="863"/>
      <c r="P201" s="863"/>
      <c r="Q201" s="863"/>
      <c r="R201" s="863"/>
      <c r="S201" s="863"/>
      <c r="T201" s="863"/>
      <c r="U201" s="863"/>
      <c r="V201" s="863"/>
    </row>
    <row r="202" spans="1:22" x14ac:dyDescent="0.25">
      <c r="A202" s="863"/>
      <c r="B202" s="863"/>
      <c r="C202" s="863"/>
      <c r="D202" s="863"/>
      <c r="E202" s="863"/>
      <c r="F202" s="863"/>
      <c r="G202" s="863"/>
      <c r="H202" s="863"/>
      <c r="I202" s="863"/>
      <c r="J202" s="863"/>
      <c r="K202" s="863"/>
      <c r="L202" s="863"/>
      <c r="M202" s="863"/>
      <c r="N202" s="863"/>
      <c r="O202" s="863"/>
      <c r="P202" s="863"/>
      <c r="Q202" s="863"/>
      <c r="R202" s="863"/>
      <c r="S202" s="863"/>
      <c r="T202" s="863"/>
      <c r="U202" s="863"/>
      <c r="V202" s="863"/>
    </row>
    <row r="203" spans="1:22" x14ac:dyDescent="0.25">
      <c r="A203" s="863"/>
      <c r="B203" s="863"/>
      <c r="C203" s="863"/>
      <c r="D203" s="863"/>
      <c r="E203" s="863"/>
      <c r="F203" s="863"/>
      <c r="G203" s="863"/>
      <c r="H203" s="863"/>
      <c r="I203" s="863"/>
      <c r="J203" s="863"/>
      <c r="K203" s="863"/>
      <c r="L203" s="863"/>
      <c r="M203" s="863"/>
      <c r="N203" s="863"/>
      <c r="O203" s="863"/>
      <c r="P203" s="863"/>
      <c r="Q203" s="863"/>
      <c r="R203" s="863"/>
      <c r="S203" s="863"/>
      <c r="T203" s="863"/>
      <c r="U203" s="863"/>
      <c r="V203" s="863"/>
    </row>
    <row r="204" spans="1:22" x14ac:dyDescent="0.25">
      <c r="A204" s="863"/>
      <c r="B204" s="863"/>
      <c r="C204" s="863"/>
      <c r="D204" s="863"/>
      <c r="E204" s="863"/>
      <c r="F204" s="863"/>
      <c r="G204" s="863"/>
      <c r="H204" s="863"/>
      <c r="I204" s="863"/>
      <c r="J204" s="863"/>
      <c r="K204" s="863"/>
      <c r="L204" s="863"/>
      <c r="M204" s="863"/>
      <c r="N204" s="863"/>
      <c r="O204" s="863"/>
      <c r="P204" s="863"/>
      <c r="Q204" s="863"/>
      <c r="R204" s="863"/>
      <c r="S204" s="863"/>
      <c r="T204" s="863"/>
      <c r="U204" s="863"/>
      <c r="V204" s="863"/>
    </row>
    <row r="205" spans="1:22" x14ac:dyDescent="0.25">
      <c r="A205" s="863"/>
      <c r="B205" s="863"/>
      <c r="C205" s="863"/>
      <c r="D205" s="863"/>
      <c r="E205" s="863"/>
      <c r="F205" s="863"/>
      <c r="G205" s="863"/>
      <c r="H205" s="863"/>
      <c r="I205" s="863"/>
      <c r="J205" s="863"/>
      <c r="K205" s="863"/>
      <c r="L205" s="863"/>
      <c r="M205" s="863"/>
      <c r="N205" s="863"/>
      <c r="O205" s="863"/>
      <c r="P205" s="863"/>
      <c r="Q205" s="863"/>
      <c r="R205" s="863"/>
      <c r="S205" s="863"/>
      <c r="T205" s="863"/>
      <c r="U205" s="863"/>
      <c r="V205" s="863"/>
    </row>
    <row r="206" spans="1:22" x14ac:dyDescent="0.25">
      <c r="A206" s="863"/>
      <c r="B206" s="863"/>
      <c r="C206" s="863"/>
      <c r="D206" s="863"/>
      <c r="E206" s="863"/>
      <c r="F206" s="863"/>
      <c r="G206" s="863"/>
      <c r="H206" s="863"/>
      <c r="I206" s="863"/>
      <c r="J206" s="863"/>
      <c r="K206" s="863"/>
      <c r="L206" s="863"/>
      <c r="M206" s="863"/>
      <c r="N206" s="863"/>
      <c r="O206" s="863"/>
      <c r="P206" s="863"/>
      <c r="Q206" s="863"/>
      <c r="R206" s="863"/>
      <c r="S206" s="863"/>
      <c r="T206" s="863"/>
      <c r="U206" s="863"/>
      <c r="V206" s="863"/>
    </row>
    <row r="207" spans="1:22" x14ac:dyDescent="0.25">
      <c r="A207" s="863"/>
      <c r="B207" s="863"/>
      <c r="C207" s="863"/>
      <c r="D207" s="863"/>
      <c r="E207" s="863"/>
      <c r="F207" s="863"/>
      <c r="G207" s="863"/>
      <c r="H207" s="863"/>
      <c r="I207" s="863"/>
      <c r="J207" s="863"/>
      <c r="K207" s="863"/>
      <c r="L207" s="863"/>
      <c r="M207" s="863"/>
      <c r="N207" s="863"/>
      <c r="O207" s="863"/>
      <c r="P207" s="863"/>
      <c r="Q207" s="863"/>
      <c r="R207" s="863"/>
      <c r="S207" s="863"/>
      <c r="T207" s="863"/>
      <c r="U207" s="863"/>
      <c r="V207" s="863"/>
    </row>
    <row r="208" spans="1:22" x14ac:dyDescent="0.25">
      <c r="A208" s="863"/>
      <c r="B208" s="863"/>
      <c r="C208" s="863"/>
      <c r="D208" s="863"/>
      <c r="E208" s="863"/>
      <c r="F208" s="863"/>
      <c r="G208" s="863"/>
      <c r="H208" s="863"/>
      <c r="I208" s="863"/>
      <c r="J208" s="863"/>
      <c r="K208" s="863"/>
      <c r="L208" s="863"/>
      <c r="M208" s="863"/>
      <c r="N208" s="863"/>
      <c r="O208" s="863"/>
      <c r="P208" s="863"/>
      <c r="Q208" s="863"/>
      <c r="R208" s="863"/>
      <c r="S208" s="863"/>
      <c r="T208" s="863"/>
      <c r="U208" s="863"/>
      <c r="V208" s="863"/>
    </row>
    <row r="209" spans="1:22" x14ac:dyDescent="0.25">
      <c r="A209" s="863"/>
      <c r="B209" s="863"/>
      <c r="C209" s="863"/>
      <c r="D209" s="863"/>
      <c r="E209" s="863"/>
      <c r="F209" s="863"/>
      <c r="G209" s="863"/>
      <c r="H209" s="863"/>
      <c r="I209" s="863"/>
      <c r="J209" s="863"/>
      <c r="K209" s="863"/>
      <c r="L209" s="863"/>
      <c r="M209" s="863"/>
      <c r="N209" s="863"/>
      <c r="O209" s="863"/>
      <c r="P209" s="863"/>
      <c r="Q209" s="863"/>
      <c r="R209" s="863"/>
      <c r="S209" s="863"/>
      <c r="T209" s="863"/>
      <c r="U209" s="863"/>
      <c r="V209" s="863"/>
    </row>
    <row r="210" spans="1:22" x14ac:dyDescent="0.25">
      <c r="A210" s="863"/>
      <c r="B210" s="863"/>
      <c r="C210" s="863"/>
      <c r="D210" s="863"/>
      <c r="E210" s="863"/>
      <c r="F210" s="863"/>
      <c r="G210" s="863"/>
      <c r="H210" s="863"/>
      <c r="I210" s="863"/>
      <c r="J210" s="863"/>
      <c r="K210" s="863"/>
      <c r="L210" s="863"/>
      <c r="M210" s="863"/>
      <c r="N210" s="863"/>
      <c r="O210" s="863"/>
      <c r="P210" s="863"/>
      <c r="Q210" s="863"/>
      <c r="R210" s="863"/>
      <c r="S210" s="863"/>
      <c r="T210" s="863"/>
      <c r="U210" s="863"/>
      <c r="V210" s="863"/>
    </row>
    <row r="211" spans="1:22" x14ac:dyDescent="0.25">
      <c r="A211" s="863"/>
      <c r="B211" s="863"/>
      <c r="C211" s="863"/>
      <c r="D211" s="863"/>
      <c r="E211" s="863"/>
      <c r="F211" s="863"/>
      <c r="G211" s="863"/>
      <c r="H211" s="863"/>
      <c r="I211" s="863"/>
      <c r="J211" s="863"/>
      <c r="K211" s="863"/>
      <c r="L211" s="863"/>
      <c r="M211" s="863"/>
      <c r="N211" s="863"/>
      <c r="O211" s="863"/>
      <c r="P211" s="863"/>
      <c r="Q211" s="863"/>
      <c r="R211" s="863"/>
      <c r="S211" s="863"/>
      <c r="T211" s="863"/>
      <c r="U211" s="863"/>
      <c r="V211" s="863"/>
    </row>
    <row r="212" spans="1:22" x14ac:dyDescent="0.25">
      <c r="A212" s="863"/>
      <c r="B212" s="863"/>
      <c r="C212" s="863"/>
      <c r="D212" s="863"/>
      <c r="E212" s="863"/>
      <c r="F212" s="863"/>
      <c r="G212" s="863"/>
      <c r="H212" s="863"/>
      <c r="I212" s="863"/>
      <c r="J212" s="863"/>
      <c r="K212" s="863"/>
      <c r="L212" s="863"/>
      <c r="M212" s="863"/>
      <c r="N212" s="863"/>
      <c r="O212" s="863"/>
      <c r="P212" s="863"/>
      <c r="Q212" s="863"/>
      <c r="R212" s="863"/>
      <c r="S212" s="863"/>
      <c r="T212" s="863"/>
      <c r="U212" s="863"/>
      <c r="V212" s="863"/>
    </row>
    <row r="213" spans="1:22" x14ac:dyDescent="0.25">
      <c r="A213" s="863"/>
      <c r="B213" s="863"/>
      <c r="C213" s="863"/>
      <c r="D213" s="863"/>
      <c r="E213" s="863"/>
      <c r="F213" s="863"/>
      <c r="G213" s="863"/>
      <c r="H213" s="863"/>
      <c r="I213" s="863"/>
      <c r="J213" s="863"/>
      <c r="K213" s="863"/>
      <c r="L213" s="863"/>
      <c r="M213" s="863"/>
      <c r="N213" s="863"/>
      <c r="O213" s="863"/>
      <c r="P213" s="863"/>
      <c r="Q213" s="863"/>
      <c r="R213" s="863"/>
      <c r="S213" s="863"/>
      <c r="T213" s="863"/>
      <c r="U213" s="863"/>
      <c r="V213" s="863"/>
    </row>
    <row r="214" spans="1:22" x14ac:dyDescent="0.25">
      <c r="A214" s="863"/>
      <c r="B214" s="863"/>
      <c r="C214" s="863"/>
      <c r="D214" s="863"/>
      <c r="E214" s="863"/>
      <c r="F214" s="863"/>
      <c r="G214" s="863"/>
      <c r="H214" s="863"/>
      <c r="I214" s="863"/>
      <c r="J214" s="863"/>
      <c r="K214" s="863"/>
      <c r="L214" s="863"/>
      <c r="M214" s="863"/>
      <c r="N214" s="863"/>
      <c r="O214" s="863"/>
      <c r="P214" s="863"/>
      <c r="Q214" s="863"/>
      <c r="R214" s="863"/>
      <c r="S214" s="863"/>
      <c r="T214" s="863"/>
      <c r="U214" s="863"/>
      <c r="V214" s="863"/>
    </row>
    <row r="215" spans="1:22" x14ac:dyDescent="0.25">
      <c r="A215" s="863"/>
      <c r="B215" s="863"/>
      <c r="C215" s="863"/>
      <c r="D215" s="863"/>
      <c r="E215" s="863"/>
      <c r="F215" s="863"/>
      <c r="G215" s="863"/>
      <c r="H215" s="863"/>
      <c r="I215" s="863"/>
      <c r="J215" s="863"/>
      <c r="K215" s="863"/>
      <c r="L215" s="863"/>
      <c r="M215" s="863"/>
      <c r="N215" s="863"/>
      <c r="O215" s="863"/>
      <c r="P215" s="863"/>
      <c r="Q215" s="863"/>
      <c r="R215" s="863"/>
      <c r="S215" s="863"/>
      <c r="T215" s="863"/>
      <c r="U215" s="863"/>
      <c r="V215" s="863"/>
    </row>
    <row r="216" spans="1:22" x14ac:dyDescent="0.25">
      <c r="A216" s="863"/>
      <c r="B216" s="863"/>
      <c r="C216" s="863"/>
      <c r="D216" s="863"/>
      <c r="E216" s="863"/>
      <c r="F216" s="863"/>
      <c r="G216" s="863"/>
      <c r="H216" s="863"/>
      <c r="I216" s="863"/>
      <c r="J216" s="863"/>
      <c r="K216" s="863"/>
      <c r="L216" s="863"/>
      <c r="M216" s="863"/>
      <c r="N216" s="863"/>
      <c r="O216" s="863"/>
      <c r="P216" s="863"/>
      <c r="Q216" s="863"/>
      <c r="R216" s="863"/>
      <c r="S216" s="863"/>
      <c r="T216" s="863"/>
      <c r="U216" s="863"/>
      <c r="V216" s="863"/>
    </row>
    <row r="217" spans="1:22" x14ac:dyDescent="0.25">
      <c r="A217" s="863"/>
      <c r="B217" s="863"/>
      <c r="C217" s="863"/>
      <c r="D217" s="863"/>
      <c r="E217" s="863"/>
      <c r="F217" s="863"/>
      <c r="G217" s="863"/>
      <c r="H217" s="863"/>
      <c r="I217" s="863"/>
      <c r="J217" s="863"/>
      <c r="K217" s="863"/>
      <c r="L217" s="863"/>
      <c r="M217" s="863"/>
      <c r="N217" s="863"/>
      <c r="O217" s="863"/>
      <c r="P217" s="863"/>
      <c r="Q217" s="863"/>
      <c r="R217" s="863"/>
      <c r="S217" s="863"/>
      <c r="T217" s="863"/>
      <c r="U217" s="863"/>
      <c r="V217" s="863"/>
    </row>
    <row r="218" spans="1:22" x14ac:dyDescent="0.25">
      <c r="A218" s="863"/>
      <c r="B218" s="863"/>
      <c r="C218" s="863"/>
      <c r="D218" s="863"/>
      <c r="E218" s="863"/>
      <c r="F218" s="863"/>
      <c r="G218" s="863"/>
      <c r="H218" s="863"/>
      <c r="I218" s="863"/>
      <c r="J218" s="863"/>
      <c r="K218" s="863"/>
      <c r="L218" s="863"/>
      <c r="M218" s="863"/>
      <c r="N218" s="863"/>
      <c r="O218" s="863"/>
      <c r="P218" s="863"/>
      <c r="Q218" s="863"/>
      <c r="R218" s="863"/>
      <c r="S218" s="863"/>
      <c r="T218" s="863"/>
      <c r="U218" s="863"/>
      <c r="V218" s="863"/>
    </row>
    <row r="219" spans="1:22" x14ac:dyDescent="0.25">
      <c r="A219" s="863"/>
      <c r="B219" s="863"/>
      <c r="C219" s="863"/>
      <c r="D219" s="863"/>
      <c r="E219" s="863"/>
      <c r="F219" s="863"/>
      <c r="G219" s="863"/>
      <c r="H219" s="863"/>
      <c r="I219" s="863"/>
      <c r="J219" s="863"/>
      <c r="K219" s="863"/>
      <c r="L219" s="863"/>
      <c r="M219" s="863"/>
      <c r="N219" s="863"/>
      <c r="O219" s="863"/>
      <c r="P219" s="863"/>
      <c r="Q219" s="863"/>
      <c r="R219" s="863"/>
      <c r="S219" s="863"/>
      <c r="T219" s="863"/>
      <c r="U219" s="863"/>
      <c r="V219" s="863"/>
    </row>
    <row r="220" spans="1:22" x14ac:dyDescent="0.25">
      <c r="A220" s="863"/>
      <c r="B220" s="863"/>
      <c r="C220" s="863"/>
      <c r="D220" s="863"/>
      <c r="E220" s="863"/>
      <c r="F220" s="863"/>
      <c r="G220" s="863"/>
      <c r="H220" s="863"/>
      <c r="I220" s="863"/>
      <c r="J220" s="863"/>
      <c r="K220" s="863"/>
      <c r="L220" s="863"/>
      <c r="M220" s="863"/>
      <c r="N220" s="863"/>
      <c r="O220" s="863"/>
      <c r="P220" s="863"/>
      <c r="Q220" s="863"/>
      <c r="R220" s="863"/>
      <c r="S220" s="863"/>
      <c r="T220" s="863"/>
      <c r="U220" s="863"/>
      <c r="V220" s="863"/>
    </row>
    <row r="221" spans="1:22" x14ac:dyDescent="0.25">
      <c r="A221" s="863"/>
      <c r="B221" s="863"/>
      <c r="C221" s="863"/>
      <c r="D221" s="863"/>
      <c r="E221" s="863"/>
      <c r="F221" s="863"/>
      <c r="G221" s="863"/>
      <c r="H221" s="863"/>
      <c r="I221" s="863"/>
      <c r="J221" s="863"/>
      <c r="K221" s="863"/>
      <c r="L221" s="863"/>
      <c r="M221" s="863"/>
      <c r="N221" s="863"/>
      <c r="O221" s="863"/>
      <c r="P221" s="863"/>
      <c r="Q221" s="863"/>
      <c r="R221" s="863"/>
      <c r="S221" s="863"/>
      <c r="T221" s="863"/>
      <c r="U221" s="863"/>
      <c r="V221" s="863"/>
    </row>
    <row r="222" spans="1:22" x14ac:dyDescent="0.25">
      <c r="A222" s="863"/>
      <c r="B222" s="863"/>
      <c r="C222" s="863"/>
      <c r="D222" s="863"/>
      <c r="E222" s="863"/>
      <c r="F222" s="863"/>
      <c r="G222" s="863"/>
      <c r="H222" s="863"/>
      <c r="I222" s="863"/>
      <c r="J222" s="863"/>
      <c r="K222" s="863"/>
      <c r="L222" s="863"/>
      <c r="M222" s="863"/>
      <c r="N222" s="863"/>
      <c r="O222" s="863"/>
      <c r="P222" s="863"/>
      <c r="Q222" s="863"/>
      <c r="R222" s="863"/>
      <c r="S222" s="863"/>
      <c r="T222" s="863"/>
      <c r="U222" s="863"/>
      <c r="V222" s="863"/>
    </row>
    <row r="223" spans="1:22" x14ac:dyDescent="0.25">
      <c r="A223" s="863"/>
      <c r="B223" s="863"/>
      <c r="C223" s="863"/>
      <c r="D223" s="863"/>
      <c r="E223" s="863"/>
      <c r="F223" s="863"/>
      <c r="G223" s="863"/>
      <c r="H223" s="863"/>
      <c r="I223" s="863"/>
      <c r="J223" s="863"/>
      <c r="K223" s="863"/>
      <c r="L223" s="863"/>
      <c r="M223" s="863"/>
      <c r="N223" s="863"/>
      <c r="O223" s="863"/>
      <c r="P223" s="863"/>
      <c r="Q223" s="863"/>
      <c r="R223" s="863"/>
      <c r="S223" s="863"/>
      <c r="T223" s="863"/>
      <c r="U223" s="863"/>
      <c r="V223" s="863"/>
    </row>
    <row r="224" spans="1:22" x14ac:dyDescent="0.25">
      <c r="A224" s="863"/>
      <c r="B224" s="863"/>
      <c r="C224" s="863"/>
      <c r="D224" s="863"/>
      <c r="E224" s="863"/>
      <c r="F224" s="863"/>
      <c r="G224" s="863"/>
      <c r="H224" s="863"/>
      <c r="I224" s="863"/>
      <c r="J224" s="863"/>
      <c r="K224" s="863"/>
      <c r="L224" s="863"/>
      <c r="M224" s="863"/>
      <c r="N224" s="863"/>
      <c r="O224" s="863"/>
      <c r="P224" s="863"/>
      <c r="Q224" s="863"/>
      <c r="R224" s="863"/>
      <c r="S224" s="863"/>
      <c r="T224" s="863"/>
      <c r="U224" s="863"/>
      <c r="V224" s="863"/>
    </row>
    <row r="225" spans="1:22" x14ac:dyDescent="0.25">
      <c r="A225" s="863"/>
      <c r="B225" s="863"/>
      <c r="C225" s="863"/>
      <c r="D225" s="863"/>
      <c r="E225" s="863"/>
      <c r="F225" s="863"/>
      <c r="G225" s="863"/>
      <c r="H225" s="863"/>
      <c r="I225" s="863"/>
      <c r="J225" s="863"/>
      <c r="K225" s="863"/>
      <c r="L225" s="863"/>
      <c r="M225" s="863"/>
      <c r="N225" s="863"/>
      <c r="O225" s="863"/>
      <c r="P225" s="863"/>
      <c r="Q225" s="863"/>
      <c r="R225" s="863"/>
      <c r="S225" s="863"/>
      <c r="T225" s="863"/>
      <c r="U225" s="863"/>
      <c r="V225" s="863"/>
    </row>
    <row r="226" spans="1:22" x14ac:dyDescent="0.25">
      <c r="A226" s="863"/>
      <c r="B226" s="863"/>
      <c r="C226" s="863"/>
      <c r="D226" s="863"/>
      <c r="E226" s="863"/>
      <c r="F226" s="863"/>
      <c r="G226" s="863"/>
      <c r="H226" s="863"/>
      <c r="I226" s="863"/>
      <c r="J226" s="863"/>
      <c r="K226" s="863"/>
      <c r="L226" s="863"/>
      <c r="M226" s="863"/>
      <c r="N226" s="863"/>
      <c r="O226" s="863"/>
      <c r="P226" s="863"/>
      <c r="Q226" s="863"/>
      <c r="R226" s="863"/>
      <c r="S226" s="863"/>
      <c r="T226" s="863"/>
      <c r="U226" s="863"/>
      <c r="V226" s="863"/>
    </row>
  </sheetData>
  <sheetProtection algorithmName="SHA-512" hashValue="8R1I+Ow4egdXIgDHkAFRRfqezaIoVXZ2aNm30BkPIDNoRyibyDL2QxFoi8q1fUn6BvPUpCaSds4is3y6dQfZ0g==" saltValue="yP7HcFC083hiIsX3XzMCag==" spinCount="100000" sheet="1" objects="1" scenarios="1"/>
  <mergeCells count="2">
    <mergeCell ref="A1:V113"/>
    <mergeCell ref="A114:V226"/>
  </mergeCells>
  <printOptions horizontalCentered="1"/>
  <pageMargins left="0.25196850393700793" right="0.25196850393700793" top="0.25196850393700793" bottom="0.25196850393700793" header="0.31496062992125984" footer="0.31496062992125984"/>
  <pageSetup paperSize="9" scale="4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0070C0"/>
    <pageSetUpPr fitToPage="1"/>
  </sheetPr>
  <dimension ref="A1:X86"/>
  <sheetViews>
    <sheetView view="pageBreakPreview" zoomScaleNormal="100" zoomScaleSheetLayoutView="100" workbookViewId="0">
      <selection activeCell="T6" sqref="T6"/>
    </sheetView>
  </sheetViews>
  <sheetFormatPr defaultRowHeight="12.75" x14ac:dyDescent="0.25"/>
  <cols>
    <col min="1" max="1" width="1.7109375" style="1" customWidth="1"/>
    <col min="2" max="2" width="0.85546875" style="1" customWidth="1"/>
    <col min="3" max="3" width="20.28515625" style="1" customWidth="1"/>
    <col min="4" max="4" width="1.7109375" style="1" customWidth="1"/>
    <col min="5" max="5" width="40.7109375" style="1" customWidth="1"/>
    <col min="6" max="6" width="1.7109375" style="1" customWidth="1"/>
    <col min="7" max="7" width="2.42578125" style="1" customWidth="1"/>
    <col min="8" max="8" width="1.7109375" style="1" customWidth="1"/>
    <col min="9" max="9" width="43.5703125" style="1" customWidth="1"/>
    <col min="10" max="10" width="1.7109375" style="1" customWidth="1"/>
    <col min="11" max="11" width="4.140625" style="11" bestFit="1" customWidth="1"/>
    <col min="12" max="12" width="1.7109375" style="11" customWidth="1"/>
    <col min="13" max="13" width="10" style="12" bestFit="1" customWidth="1"/>
    <col min="14" max="14" width="1.7109375" style="13" customWidth="1"/>
    <col min="15" max="15" width="11.42578125" style="12" customWidth="1"/>
    <col min="16" max="16" width="0.85546875" style="1" customWidth="1"/>
    <col min="17" max="17" width="1.7109375" style="1" customWidth="1"/>
    <col min="18" max="18" width="11.140625" style="604" bestFit="1" customWidth="1"/>
    <col min="19" max="19" width="9.140625" style="566"/>
    <col min="20" max="20" width="11.28515625" style="566" bestFit="1" customWidth="1"/>
    <col min="21" max="21" width="9.140625" style="566"/>
    <col min="22" max="16384" width="9.140625" style="1"/>
  </cols>
  <sheetData>
    <row r="1" spans="1:24" s="24" customFormat="1" ht="8.1" customHeight="1" x14ac:dyDescent="0.25">
      <c r="A1" s="129"/>
      <c r="B1" s="119"/>
      <c r="C1" s="119"/>
      <c r="D1" s="119"/>
      <c r="E1" s="119"/>
      <c r="F1" s="119"/>
      <c r="G1" s="119"/>
      <c r="H1" s="119"/>
      <c r="I1" s="119"/>
      <c r="J1" s="119"/>
      <c r="K1" s="150"/>
      <c r="L1" s="151"/>
      <c r="M1" s="152"/>
      <c r="N1" s="153"/>
      <c r="O1" s="152"/>
      <c r="P1" s="119"/>
      <c r="Q1" s="119"/>
      <c r="R1" s="76"/>
      <c r="S1" s="564"/>
      <c r="T1" s="564"/>
      <c r="U1" s="564"/>
    </row>
    <row r="2" spans="1:24" s="100" customFormat="1" ht="39.950000000000003" customHeight="1" x14ac:dyDescent="0.25">
      <c r="A2" s="105"/>
      <c r="B2" s="660"/>
      <c r="C2" s="661"/>
      <c r="D2" s="661"/>
      <c r="E2" s="661"/>
      <c r="F2" s="662"/>
      <c r="G2" s="264"/>
      <c r="H2" s="666"/>
      <c r="I2" s="667"/>
      <c r="J2" s="667"/>
      <c r="K2" s="667"/>
      <c r="L2" s="667"/>
      <c r="M2" s="667"/>
      <c r="N2" s="667"/>
      <c r="O2" s="667"/>
      <c r="P2" s="668"/>
      <c r="Q2" s="590"/>
      <c r="R2" s="590"/>
      <c r="S2" s="565"/>
      <c r="T2" s="565"/>
      <c r="U2" s="565"/>
      <c r="V2" s="271"/>
      <c r="W2" s="271"/>
      <c r="X2" s="264"/>
    </row>
    <row r="3" spans="1:24" s="100" customFormat="1" ht="15" customHeight="1" x14ac:dyDescent="0.25">
      <c r="A3" s="105"/>
      <c r="B3" s="677" t="s">
        <v>190</v>
      </c>
      <c r="C3" s="678"/>
      <c r="D3" s="678"/>
      <c r="E3" s="678"/>
      <c r="F3" s="679"/>
      <c r="G3" s="264"/>
      <c r="H3" s="669"/>
      <c r="I3" s="670"/>
      <c r="J3" s="670"/>
      <c r="K3" s="670"/>
      <c r="L3" s="670"/>
      <c r="M3" s="670"/>
      <c r="N3" s="670"/>
      <c r="O3" s="670"/>
      <c r="P3" s="671"/>
      <c r="Q3" s="590"/>
      <c r="R3" s="590"/>
      <c r="S3" s="565"/>
      <c r="T3" s="565"/>
      <c r="U3" s="565"/>
      <c r="V3" s="271"/>
      <c r="W3" s="271"/>
      <c r="X3" s="264"/>
    </row>
    <row r="4" spans="1:24" s="100" customFormat="1" ht="15" customHeight="1" x14ac:dyDescent="0.25">
      <c r="A4" s="105"/>
      <c r="B4" s="677" t="s">
        <v>115</v>
      </c>
      <c r="C4" s="678"/>
      <c r="D4" s="678"/>
      <c r="E4" s="678"/>
      <c r="F4" s="679"/>
      <c r="G4" s="264"/>
      <c r="H4" s="669"/>
      <c r="I4" s="670"/>
      <c r="J4" s="670"/>
      <c r="K4" s="670"/>
      <c r="L4" s="670"/>
      <c r="M4" s="670"/>
      <c r="N4" s="670"/>
      <c r="O4" s="670"/>
      <c r="P4" s="671"/>
      <c r="Q4" s="590"/>
      <c r="R4" s="590"/>
      <c r="S4" s="565"/>
      <c r="T4" s="565"/>
      <c r="U4" s="565"/>
      <c r="V4" s="271"/>
      <c r="W4" s="271"/>
      <c r="X4" s="264"/>
    </row>
    <row r="5" spans="1:24" s="100" customFormat="1" ht="15" customHeight="1" x14ac:dyDescent="0.25">
      <c r="A5" s="105"/>
      <c r="B5" s="846" t="s">
        <v>160</v>
      </c>
      <c r="C5" s="847"/>
      <c r="D5" s="847"/>
      <c r="E5" s="847"/>
      <c r="F5" s="848"/>
      <c r="G5" s="264"/>
      <c r="H5" s="669"/>
      <c r="I5" s="670"/>
      <c r="J5" s="670"/>
      <c r="K5" s="670"/>
      <c r="L5" s="670"/>
      <c r="M5" s="670"/>
      <c r="N5" s="670"/>
      <c r="O5" s="670"/>
      <c r="P5" s="671"/>
      <c r="Q5" s="590"/>
      <c r="R5" s="590"/>
      <c r="S5" s="565"/>
      <c r="T5" s="565"/>
      <c r="U5" s="565"/>
      <c r="V5" s="271"/>
      <c r="W5" s="271"/>
      <c r="X5" s="264"/>
    </row>
    <row r="6" spans="1:24" s="100" customFormat="1" ht="15" customHeight="1" x14ac:dyDescent="0.25">
      <c r="A6" s="105"/>
      <c r="B6" s="680" t="s">
        <v>114</v>
      </c>
      <c r="C6" s="681"/>
      <c r="D6" s="681"/>
      <c r="E6" s="681"/>
      <c r="F6" s="682"/>
      <c r="G6" s="140"/>
      <c r="H6" s="672"/>
      <c r="I6" s="673"/>
      <c r="J6" s="673"/>
      <c r="K6" s="673"/>
      <c r="L6" s="673"/>
      <c r="M6" s="673"/>
      <c r="N6" s="673"/>
      <c r="O6" s="673"/>
      <c r="P6" s="674"/>
      <c r="Q6" s="590"/>
      <c r="R6" s="590"/>
      <c r="S6" s="565"/>
      <c r="T6" s="565"/>
      <c r="U6" s="565"/>
      <c r="V6" s="271"/>
      <c r="W6" s="271"/>
      <c r="X6" s="264"/>
    </row>
    <row r="7" spans="1:24" s="24" customFormat="1" ht="8.1" customHeight="1" x14ac:dyDescent="0.25">
      <c r="A7" s="280"/>
      <c r="B7" s="281"/>
      <c r="C7" s="281"/>
      <c r="D7" s="281"/>
      <c r="E7" s="281"/>
      <c r="F7" s="281"/>
      <c r="G7" s="281"/>
      <c r="H7" s="281"/>
      <c r="I7" s="281"/>
      <c r="J7" s="281"/>
      <c r="K7" s="86"/>
      <c r="L7" s="75"/>
      <c r="M7" s="76"/>
      <c r="N7" s="77"/>
      <c r="O7" s="76"/>
      <c r="P7" s="281"/>
      <c r="Q7" s="597"/>
      <c r="R7" s="76"/>
      <c r="S7" s="564"/>
      <c r="T7" s="564"/>
      <c r="U7" s="564"/>
    </row>
    <row r="8" spans="1:24" s="24" customFormat="1" ht="7.5" customHeight="1" x14ac:dyDescent="0.25">
      <c r="A8" s="280"/>
      <c r="B8" s="281"/>
      <c r="C8" s="281"/>
      <c r="D8" s="281"/>
      <c r="E8" s="281"/>
      <c r="F8" s="281"/>
      <c r="G8" s="281"/>
      <c r="H8" s="281"/>
      <c r="I8" s="281"/>
      <c r="J8" s="281"/>
      <c r="K8" s="86"/>
      <c r="L8" s="75"/>
      <c r="M8" s="76"/>
      <c r="N8" s="77"/>
      <c r="O8" s="76"/>
      <c r="P8" s="281"/>
      <c r="Q8" s="597"/>
      <c r="R8" s="76"/>
      <c r="S8" s="564"/>
      <c r="T8" s="564"/>
      <c r="U8" s="564"/>
    </row>
    <row r="9" spans="1:24" s="24" customFormat="1" ht="3.95" customHeight="1" x14ac:dyDescent="0.25">
      <c r="A9" s="394"/>
      <c r="B9" s="394"/>
      <c r="C9" s="394"/>
      <c r="D9" s="394"/>
      <c r="E9" s="394"/>
      <c r="F9" s="394"/>
      <c r="G9" s="394"/>
      <c r="H9" s="405"/>
      <c r="I9" s="405"/>
      <c r="J9" s="405"/>
      <c r="K9" s="405"/>
      <c r="L9" s="405"/>
      <c r="M9" s="406"/>
      <c r="N9" s="405"/>
      <c r="O9" s="405"/>
      <c r="P9" s="405"/>
      <c r="Q9" s="597"/>
      <c r="R9" s="406"/>
      <c r="S9" s="564"/>
      <c r="T9" s="564"/>
      <c r="U9" s="564"/>
    </row>
    <row r="10" spans="1:24" ht="15" customHeight="1" x14ac:dyDescent="0.25">
      <c r="A10" s="374"/>
      <c r="B10" s="374"/>
      <c r="C10" s="399" t="s">
        <v>401</v>
      </c>
      <c r="D10" s="374"/>
      <c r="E10" s="56">
        <f>Summary!L13</f>
        <v>0</v>
      </c>
      <c r="F10" s="374"/>
      <c r="G10" s="374"/>
      <c r="H10" s="399" t="s">
        <v>402</v>
      </c>
      <c r="J10" s="735">
        <f>Summary!L16</f>
        <v>0</v>
      </c>
      <c r="K10" s="736"/>
      <c r="L10" s="736"/>
      <c r="M10" s="736"/>
      <c r="N10" s="736"/>
      <c r="O10" s="737"/>
      <c r="P10" s="397"/>
      <c r="Q10" s="588"/>
      <c r="R10" s="588"/>
    </row>
    <row r="11" spans="1:24" ht="8.1" customHeight="1" x14ac:dyDescent="0.25">
      <c r="A11" s="374"/>
      <c r="B11" s="374"/>
      <c r="C11" s="374"/>
      <c r="D11" s="374"/>
      <c r="E11" s="374"/>
      <c r="F11" s="374"/>
      <c r="G11" s="374"/>
      <c r="H11" s="374"/>
      <c r="I11" s="374"/>
      <c r="J11" s="374"/>
      <c r="K11" s="17"/>
      <c r="L11" s="17"/>
      <c r="M11" s="19"/>
      <c r="N11" s="18"/>
      <c r="O11" s="19"/>
      <c r="P11" s="374"/>
      <c r="Q11" s="588"/>
      <c r="R11" s="19"/>
    </row>
    <row r="12" spans="1:24" ht="8.1" customHeight="1" x14ac:dyDescent="0.25">
      <c r="A12" s="105"/>
      <c r="B12" s="264"/>
      <c r="C12" s="264"/>
      <c r="D12" s="264"/>
      <c r="E12" s="264"/>
      <c r="F12" s="264"/>
      <c r="G12" s="264"/>
      <c r="H12" s="264"/>
      <c r="I12" s="264"/>
      <c r="J12" s="264"/>
      <c r="K12" s="17"/>
      <c r="L12" s="17"/>
      <c r="M12" s="19"/>
      <c r="N12" s="18"/>
      <c r="O12" s="19"/>
      <c r="P12" s="264"/>
      <c r="Q12" s="588"/>
      <c r="R12" s="19"/>
    </row>
    <row r="13" spans="1:24" ht="8.1" customHeight="1" x14ac:dyDescent="0.25">
      <c r="A13" s="105"/>
      <c r="B13" s="265"/>
      <c r="C13" s="266"/>
      <c r="D13" s="266"/>
      <c r="E13" s="266"/>
      <c r="F13" s="266"/>
      <c r="G13" s="266"/>
      <c r="H13" s="266"/>
      <c r="I13" s="266"/>
      <c r="J13" s="266"/>
      <c r="K13" s="81"/>
      <c r="L13" s="81"/>
      <c r="M13" s="82"/>
      <c r="N13" s="83"/>
      <c r="O13" s="82"/>
      <c r="P13" s="267"/>
      <c r="Q13" s="588"/>
      <c r="R13" s="19"/>
    </row>
    <row r="14" spans="1:24" s="8" customFormat="1" ht="20.100000000000001" customHeight="1" x14ac:dyDescent="0.25">
      <c r="A14" s="132"/>
      <c r="B14" s="50"/>
      <c r="C14" s="451" t="s">
        <v>54</v>
      </c>
      <c r="D14" s="51"/>
      <c r="E14" s="776" t="s">
        <v>25</v>
      </c>
      <c r="F14" s="777"/>
      <c r="G14" s="777"/>
      <c r="H14" s="777"/>
      <c r="I14" s="777"/>
      <c r="J14" s="777"/>
      <c r="K14" s="777"/>
      <c r="L14" s="777"/>
      <c r="M14" s="777"/>
      <c r="N14" s="777"/>
      <c r="O14" s="778"/>
      <c r="P14" s="52"/>
      <c r="Q14" s="51"/>
      <c r="R14" s="51"/>
      <c r="S14" s="567"/>
      <c r="T14" s="567"/>
      <c r="U14" s="567"/>
    </row>
    <row r="15" spans="1:24" s="10" customFormat="1" ht="3.95" customHeight="1" x14ac:dyDescent="0.25">
      <c r="A15" s="142"/>
      <c r="B15" s="65"/>
      <c r="C15" s="66"/>
      <c r="D15" s="67"/>
      <c r="E15" s="68"/>
      <c r="F15" s="68"/>
      <c r="G15" s="68"/>
      <c r="H15" s="68"/>
      <c r="I15" s="68"/>
      <c r="J15" s="69"/>
      <c r="K15" s="87"/>
      <c r="L15" s="69"/>
      <c r="M15" s="70"/>
      <c r="N15" s="69"/>
      <c r="O15" s="68"/>
      <c r="P15" s="71"/>
      <c r="Q15" s="449"/>
      <c r="R15" s="548"/>
      <c r="S15" s="568"/>
      <c r="T15" s="568"/>
      <c r="U15" s="568"/>
    </row>
    <row r="16" spans="1:24" s="10" customFormat="1" ht="42" customHeight="1" x14ac:dyDescent="0.25">
      <c r="A16" s="142"/>
      <c r="B16" s="65"/>
      <c r="C16" s="779" t="s">
        <v>111</v>
      </c>
      <c r="D16" s="780"/>
      <c r="E16" s="780"/>
      <c r="F16" s="780"/>
      <c r="G16" s="780"/>
      <c r="H16" s="780"/>
      <c r="I16" s="780"/>
      <c r="J16" s="780"/>
      <c r="K16" s="780"/>
      <c r="L16" s="780"/>
      <c r="M16" s="780"/>
      <c r="N16" s="780"/>
      <c r="O16" s="781"/>
      <c r="P16" s="71"/>
      <c r="Q16" s="449"/>
      <c r="R16" s="449"/>
      <c r="S16" s="568"/>
      <c r="T16" s="568"/>
      <c r="U16" s="568"/>
    </row>
    <row r="17" spans="1:21" s="10" customFormat="1" ht="3.95" customHeight="1" x14ac:dyDescent="0.25">
      <c r="A17" s="142"/>
      <c r="B17" s="65"/>
      <c r="C17" s="66"/>
      <c r="D17" s="72"/>
      <c r="E17" s="68"/>
      <c r="F17" s="68"/>
      <c r="G17" s="68"/>
      <c r="H17" s="68"/>
      <c r="I17" s="68"/>
      <c r="J17" s="73"/>
      <c r="K17" s="87"/>
      <c r="L17" s="73"/>
      <c r="M17" s="70"/>
      <c r="N17" s="73"/>
      <c r="O17" s="68"/>
      <c r="P17" s="71"/>
      <c r="Q17" s="449"/>
      <c r="R17" s="548"/>
      <c r="S17" s="568"/>
      <c r="T17" s="568"/>
      <c r="U17" s="568"/>
    </row>
    <row r="18" spans="1:21" s="199" customFormat="1" ht="15" customHeight="1" x14ac:dyDescent="0.2">
      <c r="A18" s="191"/>
      <c r="B18" s="192"/>
      <c r="C18" s="193" t="s">
        <v>19</v>
      </c>
      <c r="D18" s="485"/>
      <c r="E18" s="893" t="s">
        <v>485</v>
      </c>
      <c r="F18" s="893"/>
      <c r="G18" s="893"/>
      <c r="H18" s="893"/>
      <c r="I18" s="893"/>
      <c r="J18" s="485"/>
      <c r="K18" s="193" t="s">
        <v>21</v>
      </c>
      <c r="L18" s="487"/>
      <c r="M18" s="195" t="s">
        <v>22</v>
      </c>
      <c r="N18" s="488"/>
      <c r="O18" s="195" t="s">
        <v>23</v>
      </c>
      <c r="P18" s="197"/>
      <c r="Q18" s="190"/>
      <c r="R18" s="592"/>
      <c r="S18" s="569"/>
      <c r="T18" s="569"/>
      <c r="U18" s="569"/>
    </row>
    <row r="19" spans="1:21" s="204" customFormat="1" ht="15" customHeight="1" x14ac:dyDescent="0.2">
      <c r="A19" s="200"/>
      <c r="B19" s="201"/>
      <c r="C19" s="894" t="s">
        <v>28</v>
      </c>
      <c r="D19" s="895"/>
      <c r="E19" s="896"/>
      <c r="F19" s="896"/>
      <c r="G19" s="896"/>
      <c r="H19" s="896"/>
      <c r="I19" s="896"/>
      <c r="J19" s="895"/>
      <c r="K19" s="896"/>
      <c r="L19" s="895"/>
      <c r="M19" s="896"/>
      <c r="N19" s="895"/>
      <c r="O19" s="897"/>
      <c r="P19" s="202"/>
      <c r="Q19" s="596"/>
      <c r="R19" s="596"/>
      <c r="S19" s="570"/>
      <c r="T19" s="570"/>
      <c r="U19" s="570"/>
    </row>
    <row r="20" spans="1:21" s="204" customFormat="1" ht="15" customHeight="1" x14ac:dyDescent="0.2">
      <c r="A20" s="200"/>
      <c r="B20" s="201"/>
      <c r="C20" s="594" t="s">
        <v>194</v>
      </c>
      <c r="D20" s="486"/>
      <c r="E20" s="234" t="s">
        <v>27</v>
      </c>
      <c r="F20" s="875" t="s">
        <v>195</v>
      </c>
      <c r="G20" s="875"/>
      <c r="H20" s="875"/>
      <c r="I20" s="875"/>
      <c r="J20" s="486"/>
      <c r="K20" s="177"/>
      <c r="L20" s="489"/>
      <c r="M20" s="347">
        <v>235</v>
      </c>
      <c r="N20" s="490"/>
      <c r="O20" s="178">
        <f t="shared" ref="O20:O27" si="0">K20*M20</f>
        <v>0</v>
      </c>
      <c r="P20" s="202"/>
      <c r="Q20" s="596"/>
      <c r="R20" s="551"/>
      <c r="S20" s="570"/>
      <c r="T20" s="570"/>
      <c r="U20" s="570"/>
    </row>
    <row r="21" spans="1:21" s="204" customFormat="1" ht="15" customHeight="1" x14ac:dyDescent="0.2">
      <c r="A21" s="200"/>
      <c r="B21" s="201"/>
      <c r="C21" s="594" t="s">
        <v>196</v>
      </c>
      <c r="D21" s="596"/>
      <c r="E21" s="234" t="s">
        <v>197</v>
      </c>
      <c r="F21" s="874" t="s">
        <v>198</v>
      </c>
      <c r="G21" s="874"/>
      <c r="H21" s="874"/>
      <c r="I21" s="874"/>
      <c r="J21" s="205"/>
      <c r="K21" s="177"/>
      <c r="L21" s="207"/>
      <c r="M21" s="347">
        <v>140</v>
      </c>
      <c r="N21" s="208"/>
      <c r="O21" s="178">
        <f t="shared" si="0"/>
        <v>0</v>
      </c>
      <c r="P21" s="202"/>
      <c r="Q21" s="596"/>
      <c r="R21" s="551"/>
      <c r="S21" s="570"/>
      <c r="T21" s="570"/>
      <c r="U21" s="570"/>
    </row>
    <row r="22" spans="1:21" s="204" customFormat="1" ht="15" customHeight="1" x14ac:dyDescent="0.2">
      <c r="A22" s="200"/>
      <c r="B22" s="201"/>
      <c r="C22" s="594" t="s">
        <v>199</v>
      </c>
      <c r="D22" s="596"/>
      <c r="E22" s="234" t="s">
        <v>26</v>
      </c>
      <c r="F22" s="864" t="s">
        <v>200</v>
      </c>
      <c r="G22" s="865"/>
      <c r="H22" s="865"/>
      <c r="I22" s="866"/>
      <c r="J22" s="205"/>
      <c r="K22" s="177"/>
      <c r="L22" s="207"/>
      <c r="M22" s="347">
        <v>270</v>
      </c>
      <c r="N22" s="208"/>
      <c r="O22" s="178">
        <f t="shared" si="0"/>
        <v>0</v>
      </c>
      <c r="P22" s="202"/>
      <c r="Q22" s="596"/>
      <c r="R22" s="551"/>
      <c r="S22" s="570"/>
      <c r="T22" s="570"/>
      <c r="U22" s="570"/>
    </row>
    <row r="23" spans="1:21" s="204" customFormat="1" ht="15" customHeight="1" x14ac:dyDescent="0.2">
      <c r="A23" s="200"/>
      <c r="B23" s="201"/>
      <c r="C23" s="594" t="s">
        <v>201</v>
      </c>
      <c r="D23" s="596"/>
      <c r="E23" s="234" t="s">
        <v>202</v>
      </c>
      <c r="F23" s="864" t="s">
        <v>203</v>
      </c>
      <c r="G23" s="865"/>
      <c r="H23" s="865"/>
      <c r="I23" s="866"/>
      <c r="J23" s="205"/>
      <c r="K23" s="177"/>
      <c r="L23" s="207"/>
      <c r="M23" s="347">
        <v>360</v>
      </c>
      <c r="N23" s="208"/>
      <c r="O23" s="178">
        <f t="shared" si="0"/>
        <v>0</v>
      </c>
      <c r="P23" s="202"/>
      <c r="Q23" s="596"/>
      <c r="R23" s="551"/>
      <c r="S23" s="570"/>
      <c r="T23" s="570"/>
      <c r="U23" s="570"/>
    </row>
    <row r="24" spans="1:21" s="204" customFormat="1" ht="15" customHeight="1" x14ac:dyDescent="0.2">
      <c r="A24" s="200"/>
      <c r="B24" s="201"/>
      <c r="C24" s="595" t="s">
        <v>204</v>
      </c>
      <c r="D24" s="596"/>
      <c r="E24" s="211" t="s">
        <v>205</v>
      </c>
      <c r="F24" s="874" t="s">
        <v>206</v>
      </c>
      <c r="G24" s="874"/>
      <c r="H24" s="874"/>
      <c r="I24" s="874"/>
      <c r="J24" s="205"/>
      <c r="K24" s="212"/>
      <c r="L24" s="207"/>
      <c r="M24" s="348">
        <v>270</v>
      </c>
      <c r="N24" s="208"/>
      <c r="O24" s="213">
        <f t="shared" si="0"/>
        <v>0</v>
      </c>
      <c r="P24" s="202"/>
      <c r="Q24" s="596"/>
      <c r="R24" s="551"/>
      <c r="S24" s="570"/>
      <c r="T24" s="570"/>
      <c r="U24" s="570"/>
    </row>
    <row r="25" spans="1:21" s="204" customFormat="1" ht="15" customHeight="1" x14ac:dyDescent="0.2">
      <c r="A25" s="200"/>
      <c r="B25" s="201"/>
      <c r="C25" s="595" t="s">
        <v>207</v>
      </c>
      <c r="D25" s="596"/>
      <c r="E25" s="211" t="s">
        <v>112</v>
      </c>
      <c r="F25" s="874" t="s">
        <v>208</v>
      </c>
      <c r="G25" s="874"/>
      <c r="H25" s="874"/>
      <c r="I25" s="874"/>
      <c r="J25" s="205"/>
      <c r="K25" s="212"/>
      <c r="L25" s="207"/>
      <c r="M25" s="348">
        <v>310</v>
      </c>
      <c r="N25" s="208"/>
      <c r="O25" s="213">
        <f t="shared" si="0"/>
        <v>0</v>
      </c>
      <c r="P25" s="202"/>
      <c r="Q25" s="596"/>
      <c r="R25" s="551"/>
      <c r="S25" s="570"/>
      <c r="T25" s="570"/>
      <c r="U25" s="570"/>
    </row>
    <row r="26" spans="1:21" s="204" customFormat="1" ht="15" customHeight="1" x14ac:dyDescent="0.2">
      <c r="A26" s="200"/>
      <c r="B26" s="201"/>
      <c r="C26" s="595" t="s">
        <v>209</v>
      </c>
      <c r="D26" s="596"/>
      <c r="E26" s="211" t="s">
        <v>172</v>
      </c>
      <c r="F26" s="891" t="s">
        <v>210</v>
      </c>
      <c r="G26" s="891"/>
      <c r="H26" s="891"/>
      <c r="I26" s="891"/>
      <c r="J26" s="321"/>
      <c r="K26" s="212"/>
      <c r="L26" s="322"/>
      <c r="M26" s="349">
        <v>310</v>
      </c>
      <c r="N26" s="323"/>
      <c r="O26" s="325">
        <f t="shared" si="0"/>
        <v>0</v>
      </c>
      <c r="P26" s="202"/>
      <c r="Q26" s="596"/>
      <c r="R26" s="601"/>
      <c r="S26" s="570"/>
      <c r="T26" s="570"/>
      <c r="U26" s="570"/>
    </row>
    <row r="27" spans="1:21" s="204" customFormat="1" ht="15" customHeight="1" x14ac:dyDescent="0.2">
      <c r="A27" s="200"/>
      <c r="B27" s="201"/>
      <c r="C27" s="594" t="s">
        <v>211</v>
      </c>
      <c r="D27" s="596"/>
      <c r="E27" s="234" t="s">
        <v>212</v>
      </c>
      <c r="F27" s="874" t="s">
        <v>198</v>
      </c>
      <c r="G27" s="874"/>
      <c r="H27" s="874"/>
      <c r="I27" s="874"/>
      <c r="J27" s="205"/>
      <c r="K27" s="177"/>
      <c r="L27" s="207"/>
      <c r="M27" s="347">
        <v>420</v>
      </c>
      <c r="N27" s="208"/>
      <c r="O27" s="178">
        <f t="shared" si="0"/>
        <v>0</v>
      </c>
      <c r="P27" s="202"/>
      <c r="Q27" s="596"/>
      <c r="R27" s="551"/>
      <c r="S27" s="570"/>
      <c r="T27" s="570"/>
      <c r="U27" s="570"/>
    </row>
    <row r="28" spans="1:21" s="204" customFormat="1" ht="15" customHeight="1" x14ac:dyDescent="0.2">
      <c r="A28" s="200"/>
      <c r="B28" s="201"/>
      <c r="C28" s="815" t="s">
        <v>451</v>
      </c>
      <c r="D28" s="815"/>
      <c r="E28" s="815"/>
      <c r="F28" s="815"/>
      <c r="G28" s="815"/>
      <c r="H28" s="815"/>
      <c r="I28" s="815"/>
      <c r="J28" s="815"/>
      <c r="K28" s="815"/>
      <c r="L28" s="815"/>
      <c r="M28" s="815"/>
      <c r="N28" s="815"/>
      <c r="O28" s="815"/>
      <c r="P28" s="202"/>
      <c r="Q28" s="596"/>
      <c r="R28" s="596"/>
      <c r="S28" s="570"/>
      <c r="T28" s="570"/>
      <c r="U28" s="570"/>
    </row>
    <row r="29" spans="1:21" s="204" customFormat="1" ht="15" customHeight="1" x14ac:dyDescent="0.2">
      <c r="A29" s="200"/>
      <c r="B29" s="201"/>
      <c r="C29" s="594" t="s">
        <v>213</v>
      </c>
      <c r="D29" s="596"/>
      <c r="E29" s="594" t="s">
        <v>507</v>
      </c>
      <c r="F29" s="874" t="s">
        <v>214</v>
      </c>
      <c r="G29" s="874"/>
      <c r="H29" s="874"/>
      <c r="I29" s="874"/>
      <c r="J29" s="205"/>
      <c r="K29" s="177"/>
      <c r="L29" s="207"/>
      <c r="M29" s="347">
        <v>400</v>
      </c>
      <c r="N29" s="208"/>
      <c r="O29" s="178">
        <f t="shared" ref="O29:O31" si="1">K29*M29</f>
        <v>0</v>
      </c>
      <c r="P29" s="202"/>
      <c r="Q29" s="596"/>
      <c r="R29" s="551"/>
      <c r="S29" s="570"/>
      <c r="T29" s="570"/>
      <c r="U29" s="570"/>
    </row>
    <row r="30" spans="1:21" s="204" customFormat="1" ht="15" customHeight="1" x14ac:dyDescent="0.2">
      <c r="A30" s="200"/>
      <c r="B30" s="201"/>
      <c r="C30" s="594" t="s">
        <v>215</v>
      </c>
      <c r="D30" s="596"/>
      <c r="E30" s="594" t="s">
        <v>216</v>
      </c>
      <c r="F30" s="874" t="s">
        <v>217</v>
      </c>
      <c r="G30" s="874"/>
      <c r="H30" s="874"/>
      <c r="I30" s="874"/>
      <c r="J30" s="205"/>
      <c r="K30" s="177"/>
      <c r="L30" s="207"/>
      <c r="M30" s="347">
        <v>400</v>
      </c>
      <c r="N30" s="208"/>
      <c r="O30" s="178">
        <f t="shared" si="1"/>
        <v>0</v>
      </c>
      <c r="P30" s="202"/>
      <c r="Q30" s="596"/>
      <c r="R30" s="551"/>
      <c r="S30" s="570"/>
      <c r="T30" s="570"/>
      <c r="U30" s="570"/>
    </row>
    <row r="31" spans="1:21" s="204" customFormat="1" ht="15" customHeight="1" x14ac:dyDescent="0.2">
      <c r="A31" s="200"/>
      <c r="B31" s="201"/>
      <c r="C31" s="595" t="s">
        <v>218</v>
      </c>
      <c r="D31" s="486"/>
      <c r="E31" s="215" t="s">
        <v>219</v>
      </c>
      <c r="F31" s="892" t="s">
        <v>220</v>
      </c>
      <c r="G31" s="892"/>
      <c r="H31" s="892"/>
      <c r="I31" s="892"/>
      <c r="J31" s="493"/>
      <c r="K31" s="212"/>
      <c r="L31" s="494"/>
      <c r="M31" s="349">
        <v>715</v>
      </c>
      <c r="N31" s="495"/>
      <c r="O31" s="325">
        <f t="shared" si="1"/>
        <v>0</v>
      </c>
      <c r="P31" s="202"/>
      <c r="Q31" s="596"/>
      <c r="R31" s="601"/>
      <c r="S31" s="570"/>
      <c r="T31" s="570"/>
      <c r="U31" s="570"/>
    </row>
    <row r="32" spans="1:21" s="204" customFormat="1" ht="15" customHeight="1" x14ac:dyDescent="0.2">
      <c r="A32" s="200"/>
      <c r="B32" s="201"/>
      <c r="C32" s="876" t="s">
        <v>452</v>
      </c>
      <c r="D32" s="815"/>
      <c r="E32" s="876"/>
      <c r="F32" s="876"/>
      <c r="G32" s="876"/>
      <c r="H32" s="876"/>
      <c r="I32" s="876"/>
      <c r="J32" s="815"/>
      <c r="K32" s="876"/>
      <c r="L32" s="815"/>
      <c r="M32" s="876"/>
      <c r="N32" s="815"/>
      <c r="O32" s="876"/>
      <c r="P32" s="202"/>
      <c r="Q32" s="596"/>
      <c r="R32" s="596"/>
      <c r="S32" s="570"/>
      <c r="T32" s="570"/>
      <c r="U32" s="570"/>
    </row>
    <row r="33" spans="1:21" s="204" customFormat="1" ht="24" customHeight="1" x14ac:dyDescent="0.2">
      <c r="A33" s="200"/>
      <c r="B33" s="201"/>
      <c r="C33" s="594" t="s">
        <v>221</v>
      </c>
      <c r="D33" s="205"/>
      <c r="E33" s="390" t="s">
        <v>222</v>
      </c>
      <c r="F33" s="878" t="s">
        <v>223</v>
      </c>
      <c r="G33" s="878"/>
      <c r="H33" s="878"/>
      <c r="I33" s="878"/>
      <c r="J33" s="205"/>
      <c r="K33" s="177"/>
      <c r="L33" s="207"/>
      <c r="M33" s="347">
        <v>1340</v>
      </c>
      <c r="N33" s="208"/>
      <c r="O33" s="178">
        <f t="shared" ref="O33:O34" si="2">K33*M33</f>
        <v>0</v>
      </c>
      <c r="P33" s="202"/>
      <c r="Q33" s="596"/>
      <c r="R33" s="551"/>
      <c r="S33" s="570"/>
      <c r="T33" s="570"/>
      <c r="U33" s="570"/>
    </row>
    <row r="34" spans="1:21" s="204" customFormat="1" ht="24" customHeight="1" x14ac:dyDescent="0.2">
      <c r="A34" s="200"/>
      <c r="B34" s="201"/>
      <c r="C34" s="594" t="s">
        <v>224</v>
      </c>
      <c r="D34" s="205"/>
      <c r="E34" s="390" t="s">
        <v>225</v>
      </c>
      <c r="F34" s="888" t="s">
        <v>226</v>
      </c>
      <c r="G34" s="888"/>
      <c r="H34" s="888"/>
      <c r="I34" s="888"/>
      <c r="J34" s="205"/>
      <c r="K34" s="177"/>
      <c r="L34" s="207"/>
      <c r="M34" s="347">
        <v>940</v>
      </c>
      <c r="N34" s="208"/>
      <c r="O34" s="178">
        <f t="shared" si="2"/>
        <v>0</v>
      </c>
      <c r="P34" s="202"/>
      <c r="Q34" s="596"/>
      <c r="R34" s="551"/>
      <c r="S34" s="570"/>
      <c r="T34" s="570"/>
      <c r="U34" s="570"/>
    </row>
    <row r="35" spans="1:21" s="204" customFormat="1" ht="15" customHeight="1" x14ac:dyDescent="0.2">
      <c r="A35" s="200"/>
      <c r="B35" s="201"/>
      <c r="C35" s="815" t="s">
        <v>227</v>
      </c>
      <c r="D35" s="815"/>
      <c r="E35" s="815"/>
      <c r="F35" s="815"/>
      <c r="G35" s="815"/>
      <c r="H35" s="815"/>
      <c r="I35" s="815"/>
      <c r="J35" s="815"/>
      <c r="K35" s="815"/>
      <c r="L35" s="815"/>
      <c r="M35" s="815"/>
      <c r="N35" s="815"/>
      <c r="O35" s="815"/>
      <c r="P35" s="202"/>
      <c r="Q35" s="596"/>
      <c r="R35" s="596"/>
      <c r="S35" s="570"/>
      <c r="T35" s="570"/>
      <c r="U35" s="570"/>
    </row>
    <row r="36" spans="1:21" s="204" customFormat="1" ht="15" customHeight="1" x14ac:dyDescent="0.2">
      <c r="A36" s="200"/>
      <c r="B36" s="201"/>
      <c r="C36" s="594" t="s">
        <v>228</v>
      </c>
      <c r="D36" s="321"/>
      <c r="E36" s="326" t="s">
        <v>29</v>
      </c>
      <c r="F36" s="889" t="s">
        <v>229</v>
      </c>
      <c r="G36" s="889"/>
      <c r="H36" s="889"/>
      <c r="I36" s="889"/>
      <c r="J36" s="321"/>
      <c r="K36" s="177"/>
      <c r="L36" s="322"/>
      <c r="M36" s="347">
        <v>1100</v>
      </c>
      <c r="N36" s="323"/>
      <c r="O36" s="324">
        <f t="shared" ref="O36:O44" si="3">K36*M36</f>
        <v>0</v>
      </c>
      <c r="P36" s="202"/>
      <c r="Q36" s="596"/>
      <c r="R36" s="601"/>
      <c r="S36" s="570"/>
      <c r="T36" s="570"/>
      <c r="U36" s="570"/>
    </row>
    <row r="37" spans="1:21" s="204" customFormat="1" ht="15" customHeight="1" x14ac:dyDescent="0.2">
      <c r="A37" s="200"/>
      <c r="B37" s="201"/>
      <c r="C37" s="599" t="s">
        <v>230</v>
      </c>
      <c r="D37" s="205"/>
      <c r="E37" s="214" t="s">
        <v>231</v>
      </c>
      <c r="F37" s="874" t="s">
        <v>232</v>
      </c>
      <c r="G37" s="874"/>
      <c r="H37" s="874"/>
      <c r="I37" s="874"/>
      <c r="J37" s="205"/>
      <c r="K37" s="206"/>
      <c r="L37" s="207"/>
      <c r="M37" s="350">
        <v>45</v>
      </c>
      <c r="N37" s="208"/>
      <c r="O37" s="209">
        <f t="shared" si="3"/>
        <v>0</v>
      </c>
      <c r="P37" s="202"/>
      <c r="Q37" s="596"/>
      <c r="R37" s="551"/>
      <c r="S37" s="570"/>
      <c r="T37" s="570"/>
      <c r="U37" s="570"/>
    </row>
    <row r="38" spans="1:21" s="204" customFormat="1" ht="15" customHeight="1" x14ac:dyDescent="0.2">
      <c r="A38" s="200"/>
      <c r="B38" s="201"/>
      <c r="C38" s="595" t="s">
        <v>233</v>
      </c>
      <c r="D38" s="205"/>
      <c r="E38" s="215" t="s">
        <v>234</v>
      </c>
      <c r="F38" s="890" t="s">
        <v>235</v>
      </c>
      <c r="G38" s="890"/>
      <c r="H38" s="890"/>
      <c r="I38" s="890"/>
      <c r="J38" s="205"/>
      <c r="K38" s="177"/>
      <c r="L38" s="207"/>
      <c r="M38" s="347">
        <v>195</v>
      </c>
      <c r="N38" s="208"/>
      <c r="O38" s="178">
        <f t="shared" si="3"/>
        <v>0</v>
      </c>
      <c r="P38" s="202"/>
      <c r="Q38" s="596"/>
      <c r="R38" s="551"/>
      <c r="S38" s="570"/>
      <c r="T38" s="570"/>
      <c r="U38" s="570"/>
    </row>
    <row r="39" spans="1:21" s="204" customFormat="1" ht="15" customHeight="1" x14ac:dyDescent="0.2">
      <c r="A39" s="200"/>
      <c r="B39" s="201"/>
      <c r="C39" s="594" t="s">
        <v>236</v>
      </c>
      <c r="D39" s="492"/>
      <c r="E39" s="326" t="s">
        <v>237</v>
      </c>
      <c r="F39" s="889" t="s">
        <v>238</v>
      </c>
      <c r="G39" s="889"/>
      <c r="H39" s="889"/>
      <c r="I39" s="889"/>
      <c r="J39" s="321"/>
      <c r="K39" s="177"/>
      <c r="L39" s="322"/>
      <c r="M39" s="347">
        <v>400</v>
      </c>
      <c r="N39" s="323"/>
      <c r="O39" s="324">
        <f t="shared" si="3"/>
        <v>0</v>
      </c>
      <c r="P39" s="202"/>
      <c r="Q39" s="596"/>
      <c r="R39" s="601"/>
      <c r="S39" s="570"/>
      <c r="T39" s="570"/>
      <c r="U39" s="570"/>
    </row>
    <row r="40" spans="1:21" s="204" customFormat="1" ht="15" customHeight="1" x14ac:dyDescent="0.2">
      <c r="A40" s="200"/>
      <c r="B40" s="201"/>
      <c r="C40" s="594" t="s">
        <v>239</v>
      </c>
      <c r="D40" s="205"/>
      <c r="E40" s="234" t="s">
        <v>520</v>
      </c>
      <c r="F40" s="875" t="s">
        <v>521</v>
      </c>
      <c r="G40" s="875"/>
      <c r="H40" s="875"/>
      <c r="I40" s="875"/>
      <c r="J40" s="205"/>
      <c r="K40" s="177"/>
      <c r="L40" s="207"/>
      <c r="M40" s="347">
        <v>300</v>
      </c>
      <c r="N40" s="208"/>
      <c r="O40" s="178">
        <f t="shared" si="3"/>
        <v>0</v>
      </c>
      <c r="P40" s="202"/>
      <c r="Q40" s="596"/>
      <c r="R40" s="551"/>
      <c r="S40" s="570"/>
      <c r="T40" s="570"/>
      <c r="U40" s="570"/>
    </row>
    <row r="41" spans="1:21" s="204" customFormat="1" ht="15" customHeight="1" x14ac:dyDescent="0.2">
      <c r="A41" s="200"/>
      <c r="B41" s="201"/>
      <c r="C41" s="595" t="s">
        <v>240</v>
      </c>
      <c r="D41" s="561"/>
      <c r="E41" s="211" t="s">
        <v>241</v>
      </c>
      <c r="F41" s="875" t="s">
        <v>242</v>
      </c>
      <c r="G41" s="875"/>
      <c r="H41" s="875"/>
      <c r="I41" s="875"/>
      <c r="J41" s="561"/>
      <c r="K41" s="177"/>
      <c r="L41" s="207"/>
      <c r="M41" s="347">
        <v>350</v>
      </c>
      <c r="N41" s="208"/>
      <c r="O41" s="178">
        <f t="shared" si="3"/>
        <v>0</v>
      </c>
      <c r="P41" s="202"/>
      <c r="Q41" s="596"/>
      <c r="R41" s="551"/>
      <c r="S41" s="570"/>
      <c r="T41" s="570"/>
      <c r="U41" s="570"/>
    </row>
    <row r="42" spans="1:21" s="204" customFormat="1" ht="15" customHeight="1" x14ac:dyDescent="0.2">
      <c r="A42" s="200"/>
      <c r="B42" s="201"/>
      <c r="C42" s="594" t="s">
        <v>243</v>
      </c>
      <c r="D42" s="486"/>
      <c r="E42" s="234" t="s">
        <v>244</v>
      </c>
      <c r="F42" s="874" t="s">
        <v>245</v>
      </c>
      <c r="G42" s="874"/>
      <c r="H42" s="874"/>
      <c r="I42" s="874"/>
      <c r="J42" s="205"/>
      <c r="K42" s="212"/>
      <c r="L42" s="207"/>
      <c r="M42" s="348">
        <v>60</v>
      </c>
      <c r="N42" s="208"/>
      <c r="O42" s="213">
        <f t="shared" si="3"/>
        <v>0</v>
      </c>
      <c r="P42" s="202"/>
      <c r="Q42" s="596"/>
      <c r="R42" s="551"/>
      <c r="S42" s="570"/>
      <c r="T42" s="570"/>
      <c r="U42" s="570"/>
    </row>
    <row r="43" spans="1:21" s="204" customFormat="1" ht="15" customHeight="1" x14ac:dyDescent="0.2">
      <c r="A43" s="200"/>
      <c r="B43" s="201"/>
      <c r="C43" s="594" t="s">
        <v>246</v>
      </c>
      <c r="D43" s="486"/>
      <c r="E43" s="278" t="s">
        <v>247</v>
      </c>
      <c r="F43" s="874" t="s">
        <v>248</v>
      </c>
      <c r="G43" s="874"/>
      <c r="H43" s="874"/>
      <c r="I43" s="874"/>
      <c r="J43" s="205"/>
      <c r="K43" s="177"/>
      <c r="L43" s="207"/>
      <c r="M43" s="347">
        <v>715</v>
      </c>
      <c r="N43" s="208"/>
      <c r="O43" s="178">
        <f t="shared" si="3"/>
        <v>0</v>
      </c>
      <c r="P43" s="202"/>
      <c r="Q43" s="596"/>
      <c r="R43" s="551"/>
      <c r="S43" s="570"/>
      <c r="T43" s="570"/>
      <c r="U43" s="570"/>
    </row>
    <row r="44" spans="1:21" s="204" customFormat="1" ht="24.75" customHeight="1" x14ac:dyDescent="0.2">
      <c r="A44" s="200"/>
      <c r="B44" s="201"/>
      <c r="C44" s="594" t="s">
        <v>249</v>
      </c>
      <c r="D44" s="486"/>
      <c r="E44" s="388" t="s">
        <v>250</v>
      </c>
      <c r="F44" s="883" t="s">
        <v>524</v>
      </c>
      <c r="G44" s="884"/>
      <c r="H44" s="884"/>
      <c r="I44" s="885"/>
      <c r="J44" s="205"/>
      <c r="K44" s="177"/>
      <c r="L44" s="207"/>
      <c r="M44" s="347">
        <v>595</v>
      </c>
      <c r="N44" s="208"/>
      <c r="O44" s="178">
        <f t="shared" si="3"/>
        <v>0</v>
      </c>
      <c r="P44" s="202"/>
      <c r="Q44" s="596"/>
      <c r="R44" s="551"/>
      <c r="S44" s="570"/>
      <c r="T44" s="570"/>
      <c r="U44" s="570"/>
    </row>
    <row r="45" spans="1:21" s="204" customFormat="1" ht="15" customHeight="1" x14ac:dyDescent="0.2">
      <c r="A45" s="200"/>
      <c r="B45" s="201"/>
      <c r="C45" s="815" t="s">
        <v>153</v>
      </c>
      <c r="D45" s="815"/>
      <c r="E45" s="815"/>
      <c r="F45" s="815"/>
      <c r="G45" s="815"/>
      <c r="H45" s="815"/>
      <c r="I45" s="815"/>
      <c r="J45" s="815"/>
      <c r="K45" s="815"/>
      <c r="L45" s="815"/>
      <c r="M45" s="815"/>
      <c r="N45" s="815"/>
      <c r="O45" s="815"/>
      <c r="P45" s="202"/>
      <c r="Q45" s="596"/>
      <c r="R45" s="596"/>
      <c r="S45" s="570"/>
      <c r="T45" s="570"/>
      <c r="U45" s="570"/>
    </row>
    <row r="46" spans="1:21" s="204" customFormat="1" ht="15" customHeight="1" x14ac:dyDescent="0.2">
      <c r="A46" s="200"/>
      <c r="B46" s="201"/>
      <c r="C46" s="594" t="s">
        <v>251</v>
      </c>
      <c r="D46" s="486"/>
      <c r="E46" s="234" t="s">
        <v>252</v>
      </c>
      <c r="F46" s="874" t="s">
        <v>198</v>
      </c>
      <c r="G46" s="874"/>
      <c r="H46" s="874"/>
      <c r="I46" s="874"/>
      <c r="J46" s="205"/>
      <c r="K46" s="177"/>
      <c r="L46" s="207"/>
      <c r="M46" s="347">
        <v>290</v>
      </c>
      <c r="N46" s="208"/>
      <c r="O46" s="178">
        <f t="shared" ref="O46:O49" si="4">K46*M46</f>
        <v>0</v>
      </c>
      <c r="P46" s="202"/>
      <c r="Q46" s="596"/>
      <c r="R46" s="551"/>
      <c r="S46" s="570"/>
      <c r="T46" s="570"/>
      <c r="U46" s="570"/>
    </row>
    <row r="47" spans="1:21" s="204" customFormat="1" ht="15" customHeight="1" x14ac:dyDescent="0.2">
      <c r="A47" s="200"/>
      <c r="B47" s="201"/>
      <c r="C47" s="594" t="s">
        <v>253</v>
      </c>
      <c r="D47" s="205"/>
      <c r="E47" s="234" t="s">
        <v>31</v>
      </c>
      <c r="F47" s="875" t="s">
        <v>254</v>
      </c>
      <c r="G47" s="875"/>
      <c r="H47" s="875"/>
      <c r="I47" s="875"/>
      <c r="J47" s="205"/>
      <c r="K47" s="177"/>
      <c r="L47" s="207"/>
      <c r="M47" s="347">
        <v>120</v>
      </c>
      <c r="N47" s="208"/>
      <c r="O47" s="178">
        <f t="shared" si="4"/>
        <v>0</v>
      </c>
      <c r="P47" s="202"/>
      <c r="Q47" s="596"/>
      <c r="R47" s="551"/>
      <c r="S47" s="570"/>
      <c r="T47" s="570"/>
      <c r="U47" s="570"/>
    </row>
    <row r="48" spans="1:21" s="204" customFormat="1" ht="15" customHeight="1" x14ac:dyDescent="0.2">
      <c r="A48" s="200"/>
      <c r="B48" s="201"/>
      <c r="C48" s="594" t="s">
        <v>255</v>
      </c>
      <c r="D48" s="205"/>
      <c r="E48" s="234" t="s">
        <v>30</v>
      </c>
      <c r="F48" s="874" t="s">
        <v>159</v>
      </c>
      <c r="G48" s="874"/>
      <c r="H48" s="874"/>
      <c r="I48" s="874"/>
      <c r="J48" s="205"/>
      <c r="K48" s="177"/>
      <c r="L48" s="207"/>
      <c r="M48" s="347">
        <v>290</v>
      </c>
      <c r="N48" s="208"/>
      <c r="O48" s="178">
        <f t="shared" si="4"/>
        <v>0</v>
      </c>
      <c r="P48" s="202"/>
      <c r="Q48" s="596"/>
      <c r="R48" s="551"/>
      <c r="S48" s="570"/>
      <c r="T48" s="570"/>
      <c r="U48" s="570"/>
    </row>
    <row r="49" spans="1:21" s="204" customFormat="1" ht="15" customHeight="1" x14ac:dyDescent="0.2">
      <c r="A49" s="200"/>
      <c r="B49" s="201"/>
      <c r="C49" s="600" t="s">
        <v>256</v>
      </c>
      <c r="D49" s="328"/>
      <c r="E49" s="327" t="s">
        <v>257</v>
      </c>
      <c r="F49" s="886" t="s">
        <v>159</v>
      </c>
      <c r="G49" s="886"/>
      <c r="H49" s="886"/>
      <c r="I49" s="886"/>
      <c r="J49" s="328"/>
      <c r="K49" s="177"/>
      <c r="L49" s="329"/>
      <c r="M49" s="598">
        <v>125</v>
      </c>
      <c r="N49" s="331"/>
      <c r="O49" s="330">
        <f t="shared" si="4"/>
        <v>0</v>
      </c>
      <c r="P49" s="202"/>
      <c r="Q49" s="596"/>
      <c r="R49" s="602"/>
      <c r="S49" s="570"/>
      <c r="T49" s="570"/>
      <c r="U49" s="570"/>
    </row>
    <row r="50" spans="1:21" s="204" customFormat="1" ht="15" customHeight="1" x14ac:dyDescent="0.2">
      <c r="A50" s="200"/>
      <c r="B50" s="201"/>
      <c r="C50" s="594" t="s">
        <v>258</v>
      </c>
      <c r="D50" s="205"/>
      <c r="E50" s="234" t="s">
        <v>32</v>
      </c>
      <c r="F50" s="874" t="s">
        <v>198</v>
      </c>
      <c r="G50" s="874"/>
      <c r="H50" s="874"/>
      <c r="I50" s="874"/>
      <c r="J50" s="205"/>
      <c r="K50" s="177"/>
      <c r="L50" s="207"/>
      <c r="M50" s="347">
        <v>120</v>
      </c>
      <c r="N50" s="208"/>
      <c r="O50" s="178">
        <f>K50*M50</f>
        <v>0</v>
      </c>
      <c r="P50" s="202"/>
      <c r="Q50" s="596"/>
      <c r="R50" s="551"/>
      <c r="S50" s="570"/>
      <c r="T50" s="570"/>
      <c r="U50" s="570"/>
    </row>
    <row r="51" spans="1:21" s="204" customFormat="1" ht="15" customHeight="1" x14ac:dyDescent="0.2">
      <c r="A51" s="200"/>
      <c r="B51" s="201"/>
      <c r="C51" s="887" t="s">
        <v>453</v>
      </c>
      <c r="D51" s="815"/>
      <c r="E51" s="887"/>
      <c r="F51" s="887"/>
      <c r="G51" s="887"/>
      <c r="H51" s="887"/>
      <c r="I51" s="887"/>
      <c r="J51" s="815"/>
      <c r="K51" s="887"/>
      <c r="L51" s="815"/>
      <c r="M51" s="815"/>
      <c r="N51" s="815"/>
      <c r="O51" s="815"/>
      <c r="P51" s="202"/>
      <c r="Q51" s="596"/>
      <c r="R51" s="596"/>
      <c r="S51" s="570"/>
      <c r="T51" s="570"/>
      <c r="U51" s="570"/>
    </row>
    <row r="52" spans="1:21" s="204" customFormat="1" ht="15" customHeight="1" x14ac:dyDescent="0.2">
      <c r="A52" s="200"/>
      <c r="B52" s="201"/>
      <c r="C52" s="599" t="s">
        <v>259</v>
      </c>
      <c r="D52" s="486"/>
      <c r="E52" s="599" t="s">
        <v>508</v>
      </c>
      <c r="F52" s="874" t="s">
        <v>214</v>
      </c>
      <c r="G52" s="874"/>
      <c r="H52" s="874"/>
      <c r="I52" s="874"/>
      <c r="J52" s="486"/>
      <c r="K52" s="177"/>
      <c r="L52" s="491"/>
      <c r="M52" s="347">
        <v>400</v>
      </c>
      <c r="N52" s="490"/>
      <c r="O52" s="178">
        <f t="shared" ref="O52:O53" si="5">K52*M52</f>
        <v>0</v>
      </c>
      <c r="P52" s="202"/>
      <c r="Q52" s="596"/>
      <c r="R52" s="551"/>
      <c r="S52" s="570"/>
      <c r="T52" s="570"/>
      <c r="U52" s="570"/>
    </row>
    <row r="53" spans="1:21" s="204" customFormat="1" ht="15" customHeight="1" x14ac:dyDescent="0.2">
      <c r="A53" s="200"/>
      <c r="B53" s="201"/>
      <c r="C53" s="594" t="s">
        <v>260</v>
      </c>
      <c r="D53" s="596"/>
      <c r="E53" s="594" t="s">
        <v>509</v>
      </c>
      <c r="F53" s="864" t="s">
        <v>217</v>
      </c>
      <c r="G53" s="865"/>
      <c r="H53" s="865"/>
      <c r="I53" s="866"/>
      <c r="J53" s="205"/>
      <c r="K53" s="177"/>
      <c r="L53" s="207"/>
      <c r="M53" s="347">
        <v>400</v>
      </c>
      <c r="N53" s="208"/>
      <c r="O53" s="178">
        <f t="shared" si="5"/>
        <v>0</v>
      </c>
      <c r="P53" s="202"/>
      <c r="Q53" s="596"/>
      <c r="R53" s="551"/>
      <c r="S53" s="570"/>
      <c r="T53" s="570"/>
      <c r="U53" s="570"/>
    </row>
    <row r="54" spans="1:21" s="204" customFormat="1" ht="15" customHeight="1" x14ac:dyDescent="0.2">
      <c r="A54" s="200"/>
      <c r="B54" s="201"/>
      <c r="C54" s="815" t="s">
        <v>261</v>
      </c>
      <c r="D54" s="815"/>
      <c r="E54" s="815"/>
      <c r="F54" s="815"/>
      <c r="G54" s="815"/>
      <c r="H54" s="815"/>
      <c r="I54" s="815"/>
      <c r="J54" s="815"/>
      <c r="K54" s="815"/>
      <c r="L54" s="815"/>
      <c r="M54" s="815"/>
      <c r="N54" s="815"/>
      <c r="O54" s="815"/>
      <c r="P54" s="202"/>
      <c r="Q54" s="596"/>
      <c r="R54" s="596"/>
      <c r="S54" s="570"/>
      <c r="T54" s="570"/>
      <c r="U54" s="570"/>
    </row>
    <row r="55" spans="1:21" s="204" customFormat="1" ht="15" customHeight="1" x14ac:dyDescent="0.2">
      <c r="A55" s="200"/>
      <c r="B55" s="201"/>
      <c r="C55" s="594" t="s">
        <v>262</v>
      </c>
      <c r="D55" s="205"/>
      <c r="E55" s="390" t="s">
        <v>34</v>
      </c>
      <c r="F55" s="875" t="s">
        <v>263</v>
      </c>
      <c r="G55" s="875"/>
      <c r="H55" s="875"/>
      <c r="I55" s="875"/>
      <c r="J55" s="205"/>
      <c r="K55" s="177"/>
      <c r="L55" s="207"/>
      <c r="M55" s="210">
        <v>120</v>
      </c>
      <c r="N55" s="208"/>
      <c r="O55" s="178">
        <f t="shared" ref="O55" si="6">K55*M55</f>
        <v>0</v>
      </c>
      <c r="P55" s="202"/>
      <c r="Q55" s="596"/>
      <c r="R55" s="603"/>
      <c r="S55" s="570"/>
      <c r="T55" s="570"/>
      <c r="U55" s="570"/>
    </row>
    <row r="56" spans="1:21" s="204" customFormat="1" ht="15" customHeight="1" x14ac:dyDescent="0.2">
      <c r="A56" s="200"/>
      <c r="B56" s="201"/>
      <c r="C56" s="815" t="s">
        <v>264</v>
      </c>
      <c r="D56" s="876"/>
      <c r="E56" s="877"/>
      <c r="F56" s="877"/>
      <c r="G56" s="877"/>
      <c r="H56" s="877"/>
      <c r="I56" s="877"/>
      <c r="J56" s="876"/>
      <c r="K56" s="877"/>
      <c r="L56" s="876"/>
      <c r="M56" s="877"/>
      <c r="N56" s="876"/>
      <c r="O56" s="877"/>
      <c r="P56" s="202"/>
      <c r="Q56" s="596"/>
      <c r="R56" s="596"/>
      <c r="S56" s="570"/>
      <c r="T56" s="570"/>
      <c r="U56" s="570"/>
    </row>
    <row r="57" spans="1:21" s="204" customFormat="1" ht="27.75" customHeight="1" x14ac:dyDescent="0.2">
      <c r="A57" s="200"/>
      <c r="B57" s="201"/>
      <c r="C57" s="594" t="s">
        <v>265</v>
      </c>
      <c r="D57" s="486"/>
      <c r="E57" s="214" t="s">
        <v>266</v>
      </c>
      <c r="F57" s="878" t="s">
        <v>267</v>
      </c>
      <c r="G57" s="878"/>
      <c r="H57" s="878"/>
      <c r="I57" s="878"/>
      <c r="J57" s="486"/>
      <c r="K57" s="206"/>
      <c r="L57" s="489"/>
      <c r="M57" s="350">
        <v>1450</v>
      </c>
      <c r="N57" s="490"/>
      <c r="O57" s="209">
        <f t="shared" ref="O57:O58" si="7">K57*M57</f>
        <v>0</v>
      </c>
      <c r="P57" s="202"/>
      <c r="Q57" s="596"/>
      <c r="R57" s="551"/>
      <c r="S57" s="570"/>
      <c r="T57" s="570"/>
      <c r="U57" s="570"/>
    </row>
    <row r="58" spans="1:21" s="204" customFormat="1" ht="25.5" customHeight="1" x14ac:dyDescent="0.2">
      <c r="A58" s="200"/>
      <c r="B58" s="201"/>
      <c r="C58" s="594" t="s">
        <v>268</v>
      </c>
      <c r="D58" s="205"/>
      <c r="E58" s="390" t="s">
        <v>269</v>
      </c>
      <c r="F58" s="878" t="s">
        <v>270</v>
      </c>
      <c r="G58" s="878"/>
      <c r="H58" s="878"/>
      <c r="I58" s="878"/>
      <c r="J58" s="205"/>
      <c r="K58" s="177"/>
      <c r="L58" s="207"/>
      <c r="M58" s="347">
        <v>1040</v>
      </c>
      <c r="N58" s="208"/>
      <c r="O58" s="178">
        <f t="shared" si="7"/>
        <v>0</v>
      </c>
      <c r="P58" s="202"/>
      <c r="Q58" s="596"/>
      <c r="R58" s="551"/>
      <c r="S58" s="570"/>
      <c r="T58" s="570"/>
      <c r="U58" s="570"/>
    </row>
    <row r="59" spans="1:21" s="204" customFormat="1" ht="15" customHeight="1" x14ac:dyDescent="0.2">
      <c r="A59" s="200"/>
      <c r="B59" s="201"/>
      <c r="C59" s="879" t="s">
        <v>454</v>
      </c>
      <c r="D59" s="879"/>
      <c r="E59" s="879"/>
      <c r="F59" s="879"/>
      <c r="G59" s="879"/>
      <c r="H59" s="879"/>
      <c r="I59" s="879"/>
      <c r="J59" s="879"/>
      <c r="K59" s="879"/>
      <c r="L59" s="879"/>
      <c r="M59" s="879"/>
      <c r="N59" s="879"/>
      <c r="O59" s="879"/>
      <c r="P59" s="202"/>
      <c r="Q59" s="596"/>
      <c r="R59" s="596"/>
      <c r="S59" s="570"/>
      <c r="T59" s="570"/>
      <c r="U59" s="570"/>
    </row>
    <row r="60" spans="1:21" s="204" customFormat="1" ht="15" customHeight="1" x14ac:dyDescent="0.2">
      <c r="A60" s="200"/>
      <c r="B60" s="201"/>
      <c r="C60" s="234" t="s">
        <v>271</v>
      </c>
      <c r="D60" s="596"/>
      <c r="E60" s="234" t="s">
        <v>272</v>
      </c>
      <c r="F60" s="880" t="s">
        <v>273</v>
      </c>
      <c r="G60" s="881"/>
      <c r="H60" s="881"/>
      <c r="I60" s="882"/>
      <c r="J60" s="321"/>
      <c r="K60" s="177"/>
      <c r="L60" s="322"/>
      <c r="M60" s="347">
        <v>600</v>
      </c>
      <c r="N60" s="323"/>
      <c r="O60" s="324">
        <f t="shared" ref="O60:O65" si="8">K60*M60</f>
        <v>0</v>
      </c>
      <c r="P60" s="202"/>
      <c r="Q60" s="596"/>
      <c r="R60" s="601"/>
      <c r="S60" s="570"/>
      <c r="T60" s="570"/>
      <c r="U60" s="570"/>
    </row>
    <row r="61" spans="1:21" s="204" customFormat="1" ht="15" customHeight="1" x14ac:dyDescent="0.2">
      <c r="A61" s="200"/>
      <c r="B61" s="201"/>
      <c r="C61" s="234" t="s">
        <v>274</v>
      </c>
      <c r="D61" s="596"/>
      <c r="E61" s="234" t="s">
        <v>275</v>
      </c>
      <c r="F61" s="874" t="s">
        <v>276</v>
      </c>
      <c r="G61" s="874"/>
      <c r="H61" s="874"/>
      <c r="I61" s="874"/>
      <c r="J61" s="205"/>
      <c r="K61" s="177"/>
      <c r="L61" s="207"/>
      <c r="M61" s="347">
        <v>220</v>
      </c>
      <c r="N61" s="208"/>
      <c r="O61" s="178">
        <f t="shared" si="8"/>
        <v>0</v>
      </c>
      <c r="P61" s="202"/>
      <c r="Q61" s="596"/>
      <c r="R61" s="551"/>
      <c r="S61" s="570"/>
      <c r="T61" s="570"/>
      <c r="U61" s="570"/>
    </row>
    <row r="62" spans="1:21" s="204" customFormat="1" ht="15" customHeight="1" x14ac:dyDescent="0.2">
      <c r="A62" s="200"/>
      <c r="B62" s="201"/>
      <c r="C62" s="234" t="s">
        <v>277</v>
      </c>
      <c r="D62" s="596"/>
      <c r="E62" s="234" t="s">
        <v>278</v>
      </c>
      <c r="F62" s="874" t="s">
        <v>273</v>
      </c>
      <c r="G62" s="874"/>
      <c r="H62" s="874"/>
      <c r="I62" s="874"/>
      <c r="J62" s="205"/>
      <c r="K62" s="177"/>
      <c r="L62" s="207"/>
      <c r="M62" s="347">
        <v>390</v>
      </c>
      <c r="N62" s="208"/>
      <c r="O62" s="178">
        <f t="shared" si="8"/>
        <v>0</v>
      </c>
      <c r="P62" s="202"/>
      <c r="Q62" s="596"/>
      <c r="R62" s="551"/>
      <c r="S62" s="570"/>
      <c r="T62" s="570"/>
      <c r="U62" s="570"/>
    </row>
    <row r="63" spans="1:21" s="204" customFormat="1" ht="15" customHeight="1" x14ac:dyDescent="0.2">
      <c r="A63" s="200"/>
      <c r="B63" s="201"/>
      <c r="C63" s="234" t="s">
        <v>279</v>
      </c>
      <c r="D63" s="596"/>
      <c r="E63" s="234" t="s">
        <v>280</v>
      </c>
      <c r="F63" s="874" t="s">
        <v>527</v>
      </c>
      <c r="G63" s="874"/>
      <c r="H63" s="874"/>
      <c r="I63" s="874"/>
      <c r="J63" s="596"/>
      <c r="K63" s="177"/>
      <c r="L63" s="207"/>
      <c r="M63" s="347">
        <v>540</v>
      </c>
      <c r="N63" s="208"/>
      <c r="O63" s="178">
        <f t="shared" si="8"/>
        <v>0</v>
      </c>
      <c r="P63" s="202"/>
      <c r="Q63" s="596"/>
      <c r="R63" s="551"/>
      <c r="S63" s="570"/>
      <c r="T63" s="570"/>
      <c r="U63" s="570"/>
    </row>
    <row r="64" spans="1:21" s="204" customFormat="1" ht="15" customHeight="1" x14ac:dyDescent="0.2">
      <c r="A64" s="200"/>
      <c r="B64" s="201"/>
      <c r="C64" s="594" t="s">
        <v>281</v>
      </c>
      <c r="D64" s="596"/>
      <c r="E64" s="234" t="s">
        <v>510</v>
      </c>
      <c r="F64" s="864" t="s">
        <v>273</v>
      </c>
      <c r="G64" s="865"/>
      <c r="H64" s="865"/>
      <c r="I64" s="866"/>
      <c r="J64" s="205"/>
      <c r="K64" s="177"/>
      <c r="L64" s="207"/>
      <c r="M64" s="347">
        <v>900</v>
      </c>
      <c r="N64" s="208"/>
      <c r="O64" s="178">
        <f t="shared" si="8"/>
        <v>0</v>
      </c>
      <c r="P64" s="202"/>
      <c r="Q64" s="596"/>
      <c r="R64" s="551"/>
      <c r="S64" s="570"/>
      <c r="T64" s="570"/>
      <c r="U64" s="570"/>
    </row>
    <row r="65" spans="1:21" s="204" customFormat="1" ht="15" customHeight="1" x14ac:dyDescent="0.2">
      <c r="A65" s="200"/>
      <c r="B65" s="201"/>
      <c r="C65" s="594" t="s">
        <v>282</v>
      </c>
      <c r="D65" s="596"/>
      <c r="E65" s="234" t="s">
        <v>511</v>
      </c>
      <c r="F65" s="867" t="s">
        <v>273</v>
      </c>
      <c r="G65" s="868"/>
      <c r="H65" s="868"/>
      <c r="I65" s="869"/>
      <c r="J65" s="321"/>
      <c r="K65" s="177"/>
      <c r="L65" s="322"/>
      <c r="M65" s="347">
        <v>1320</v>
      </c>
      <c r="N65" s="323"/>
      <c r="O65" s="324">
        <f t="shared" si="8"/>
        <v>0</v>
      </c>
      <c r="P65" s="202"/>
      <c r="Q65" s="596"/>
      <c r="R65" s="601"/>
      <c r="S65" s="570"/>
      <c r="T65" s="570"/>
      <c r="U65" s="570"/>
    </row>
    <row r="66" spans="1:21" s="204" customFormat="1" ht="15" customHeight="1" x14ac:dyDescent="0.2">
      <c r="A66" s="200"/>
      <c r="B66" s="201"/>
      <c r="C66" s="870" t="s">
        <v>33</v>
      </c>
      <c r="D66" s="870"/>
      <c r="E66" s="870"/>
      <c r="F66" s="870"/>
      <c r="G66" s="870"/>
      <c r="H66" s="870"/>
      <c r="I66" s="870"/>
      <c r="J66" s="870"/>
      <c r="K66" s="870"/>
      <c r="L66" s="870"/>
      <c r="M66" s="870"/>
      <c r="N66" s="870"/>
      <c r="O66" s="870"/>
      <c r="P66" s="202"/>
      <c r="Q66" s="596"/>
      <c r="R66" s="596"/>
      <c r="S66" s="570"/>
      <c r="T66" s="570"/>
      <c r="U66" s="570"/>
    </row>
    <row r="67" spans="1:21" s="204" customFormat="1" ht="15" customHeight="1" x14ac:dyDescent="0.2">
      <c r="A67" s="200"/>
      <c r="B67" s="201"/>
      <c r="C67" s="594" t="s">
        <v>283</v>
      </c>
      <c r="D67" s="321"/>
      <c r="E67" s="327" t="s">
        <v>284</v>
      </c>
      <c r="F67" s="871" t="s">
        <v>285</v>
      </c>
      <c r="G67" s="872"/>
      <c r="H67" s="872"/>
      <c r="I67" s="873"/>
      <c r="J67" s="321"/>
      <c r="K67" s="177"/>
      <c r="L67" s="322"/>
      <c r="M67" s="351">
        <v>635</v>
      </c>
      <c r="N67" s="323"/>
      <c r="O67" s="324">
        <f t="shared" ref="O67:O73" si="9">K67*M67</f>
        <v>0</v>
      </c>
      <c r="P67" s="202"/>
      <c r="Q67" s="596"/>
      <c r="R67" s="601"/>
      <c r="S67" s="570"/>
      <c r="T67" s="570"/>
      <c r="U67" s="570"/>
    </row>
    <row r="68" spans="1:21" s="204" customFormat="1" ht="15" customHeight="1" x14ac:dyDescent="0.2">
      <c r="A68" s="200"/>
      <c r="B68" s="201"/>
      <c r="C68" s="594" t="s">
        <v>286</v>
      </c>
      <c r="D68" s="321"/>
      <c r="E68" s="327" t="s">
        <v>287</v>
      </c>
      <c r="F68" s="871" t="s">
        <v>159</v>
      </c>
      <c r="G68" s="872"/>
      <c r="H68" s="872"/>
      <c r="I68" s="873"/>
      <c r="J68" s="321"/>
      <c r="K68" s="177"/>
      <c r="L68" s="322"/>
      <c r="M68" s="351">
        <v>655</v>
      </c>
      <c r="N68" s="323"/>
      <c r="O68" s="324">
        <f t="shared" si="9"/>
        <v>0</v>
      </c>
      <c r="P68" s="202"/>
      <c r="Q68" s="596"/>
      <c r="R68" s="601"/>
      <c r="S68" s="570"/>
      <c r="T68" s="570"/>
      <c r="U68" s="570"/>
    </row>
    <row r="69" spans="1:21" s="204" customFormat="1" ht="15" customHeight="1" x14ac:dyDescent="0.2">
      <c r="A69" s="200"/>
      <c r="B69" s="201"/>
      <c r="C69" s="594" t="s">
        <v>288</v>
      </c>
      <c r="D69" s="321"/>
      <c r="E69" s="320" t="s">
        <v>289</v>
      </c>
      <c r="F69" s="867" t="s">
        <v>290</v>
      </c>
      <c r="G69" s="868"/>
      <c r="H69" s="868"/>
      <c r="I69" s="869"/>
      <c r="J69" s="321"/>
      <c r="K69" s="177"/>
      <c r="L69" s="322"/>
      <c r="M69" s="351">
        <v>355</v>
      </c>
      <c r="N69" s="323"/>
      <c r="O69" s="324">
        <f t="shared" si="9"/>
        <v>0</v>
      </c>
      <c r="P69" s="202"/>
      <c r="Q69" s="596"/>
      <c r="R69" s="601"/>
      <c r="S69" s="570"/>
      <c r="T69" s="570"/>
      <c r="U69" s="570"/>
    </row>
    <row r="70" spans="1:21" s="204" customFormat="1" ht="15" customHeight="1" x14ac:dyDescent="0.2">
      <c r="A70" s="200"/>
      <c r="B70" s="201"/>
      <c r="C70" s="594" t="s">
        <v>291</v>
      </c>
      <c r="D70" s="321"/>
      <c r="E70" s="391" t="s">
        <v>292</v>
      </c>
      <c r="F70" s="871" t="s">
        <v>293</v>
      </c>
      <c r="G70" s="872"/>
      <c r="H70" s="872"/>
      <c r="I70" s="873"/>
      <c r="J70" s="321"/>
      <c r="K70" s="177"/>
      <c r="L70" s="322"/>
      <c r="M70" s="347">
        <v>750</v>
      </c>
      <c r="N70" s="323"/>
      <c r="O70" s="324">
        <f t="shared" si="9"/>
        <v>0</v>
      </c>
      <c r="P70" s="202"/>
      <c r="Q70" s="596"/>
      <c r="R70" s="601"/>
      <c r="S70" s="570"/>
      <c r="T70" s="570"/>
      <c r="U70" s="570"/>
    </row>
    <row r="71" spans="1:21" s="204" customFormat="1" ht="15" customHeight="1" x14ac:dyDescent="0.2">
      <c r="A71" s="200"/>
      <c r="B71" s="201"/>
      <c r="C71" s="815" t="s">
        <v>455</v>
      </c>
      <c r="D71" s="815"/>
      <c r="E71" s="815"/>
      <c r="F71" s="815"/>
      <c r="G71" s="815"/>
      <c r="H71" s="815"/>
      <c r="I71" s="815"/>
      <c r="J71" s="815"/>
      <c r="K71" s="815"/>
      <c r="L71" s="815"/>
      <c r="M71" s="815"/>
      <c r="N71" s="815"/>
      <c r="O71" s="815"/>
      <c r="P71" s="202"/>
      <c r="Q71" s="596"/>
      <c r="R71" s="596"/>
      <c r="S71" s="570"/>
      <c r="T71" s="570"/>
      <c r="U71" s="570"/>
    </row>
    <row r="72" spans="1:21" s="204" customFormat="1" ht="15" customHeight="1" x14ac:dyDescent="0.2">
      <c r="A72" s="200"/>
      <c r="B72" s="201"/>
      <c r="C72" s="593" t="s">
        <v>294</v>
      </c>
      <c r="D72" s="332"/>
      <c r="E72" s="389" t="s">
        <v>295</v>
      </c>
      <c r="F72" s="867" t="s">
        <v>296</v>
      </c>
      <c r="G72" s="868"/>
      <c r="H72" s="868"/>
      <c r="I72" s="869"/>
      <c r="J72" s="321"/>
      <c r="K72" s="177"/>
      <c r="L72" s="322"/>
      <c r="M72" s="347">
        <v>395</v>
      </c>
      <c r="N72" s="323"/>
      <c r="O72" s="324">
        <f t="shared" si="9"/>
        <v>0</v>
      </c>
      <c r="P72" s="202"/>
      <c r="Q72" s="596"/>
      <c r="R72" s="601"/>
      <c r="S72" s="570"/>
      <c r="T72" s="570"/>
      <c r="U72" s="570"/>
    </row>
    <row r="73" spans="1:21" s="204" customFormat="1" ht="15" customHeight="1" x14ac:dyDescent="0.2">
      <c r="A73" s="200"/>
      <c r="B73" s="201"/>
      <c r="C73" s="594" t="s">
        <v>297</v>
      </c>
      <c r="D73" s="321"/>
      <c r="E73" s="320" t="s">
        <v>298</v>
      </c>
      <c r="F73" s="871" t="s">
        <v>293</v>
      </c>
      <c r="G73" s="872"/>
      <c r="H73" s="872"/>
      <c r="I73" s="873"/>
      <c r="J73" s="321"/>
      <c r="K73" s="177"/>
      <c r="L73" s="322"/>
      <c r="M73" s="347">
        <v>640</v>
      </c>
      <c r="N73" s="323"/>
      <c r="O73" s="324">
        <f t="shared" si="9"/>
        <v>0</v>
      </c>
      <c r="P73" s="202"/>
      <c r="Q73" s="596"/>
      <c r="R73" s="601"/>
      <c r="S73" s="570"/>
      <c r="T73" s="570"/>
      <c r="U73" s="570"/>
    </row>
    <row r="74" spans="1:21" s="204" customFormat="1" ht="15" customHeight="1" x14ac:dyDescent="0.2">
      <c r="A74" s="200"/>
      <c r="B74" s="201"/>
      <c r="C74" s="549"/>
      <c r="D74" s="510"/>
      <c r="E74" s="549"/>
      <c r="F74" s="549"/>
      <c r="G74" s="549"/>
      <c r="H74" s="549"/>
      <c r="I74" s="549"/>
      <c r="J74" s="510"/>
      <c r="K74" s="550"/>
      <c r="L74" s="207"/>
      <c r="M74" s="551"/>
      <c r="N74" s="323"/>
      <c r="O74" s="552"/>
      <c r="P74" s="202"/>
      <c r="Q74" s="596"/>
      <c r="R74" s="551"/>
      <c r="S74" s="570"/>
      <c r="T74" s="570"/>
      <c r="U74" s="570"/>
    </row>
    <row r="75" spans="1:21" s="188" customFormat="1" ht="15" customHeight="1" x14ac:dyDescent="0.2">
      <c r="A75" s="179"/>
      <c r="B75" s="180"/>
      <c r="C75" s="181"/>
      <c r="D75" s="181"/>
      <c r="E75" s="181"/>
      <c r="F75" s="181"/>
      <c r="G75" s="181"/>
      <c r="H75" s="181"/>
      <c r="I75" s="181"/>
      <c r="J75" s="181"/>
      <c r="K75" s="182"/>
      <c r="L75" s="182"/>
      <c r="M75" s="183" t="s">
        <v>10</v>
      </c>
      <c r="N75" s="184"/>
      <c r="O75" s="185">
        <f>SUM(O20:O73)</f>
        <v>0</v>
      </c>
      <c r="P75" s="186"/>
      <c r="Q75" s="181"/>
      <c r="R75" s="591"/>
      <c r="S75" s="571"/>
      <c r="T75" s="571"/>
      <c r="U75" s="571"/>
    </row>
    <row r="76" spans="1:21" s="188" customFormat="1" ht="15" customHeight="1" x14ac:dyDescent="0.2">
      <c r="A76" s="179"/>
      <c r="B76" s="180"/>
      <c r="C76" s="181"/>
      <c r="D76" s="181"/>
      <c r="E76" s="181"/>
      <c r="F76" s="181"/>
      <c r="G76" s="181"/>
      <c r="H76" s="181"/>
      <c r="I76" s="181"/>
      <c r="J76" s="181"/>
      <c r="K76" s="182"/>
      <c r="L76" s="182"/>
      <c r="M76" s="183" t="s">
        <v>11</v>
      </c>
      <c r="N76" s="184"/>
      <c r="O76" s="185">
        <f>O75*14%</f>
        <v>0</v>
      </c>
      <c r="P76" s="186"/>
      <c r="Q76" s="181"/>
      <c r="R76" s="591"/>
      <c r="S76" s="571"/>
      <c r="T76" s="571"/>
      <c r="U76" s="571"/>
    </row>
    <row r="77" spans="1:21" s="188" customFormat="1" ht="15" customHeight="1" thickBot="1" x14ac:dyDescent="0.25">
      <c r="A77" s="179"/>
      <c r="B77" s="180"/>
      <c r="C77" s="181"/>
      <c r="D77" s="181"/>
      <c r="E77" s="181"/>
      <c r="F77" s="181"/>
      <c r="G77" s="181"/>
      <c r="H77" s="181"/>
      <c r="I77" s="181"/>
      <c r="J77" s="181"/>
      <c r="K77" s="182"/>
      <c r="L77" s="182"/>
      <c r="M77" s="183" t="s">
        <v>12</v>
      </c>
      <c r="N77" s="184"/>
      <c r="O77" s="189">
        <f>O75+O76</f>
        <v>0</v>
      </c>
      <c r="P77" s="186"/>
      <c r="Q77" s="181"/>
      <c r="R77" s="591"/>
      <c r="S77" s="571"/>
      <c r="T77" s="571"/>
      <c r="U77" s="571"/>
    </row>
    <row r="78" spans="1:21" ht="8.1" customHeight="1" thickTop="1" x14ac:dyDescent="0.25">
      <c r="A78" s="105"/>
      <c r="B78" s="28"/>
      <c r="C78" s="268"/>
      <c r="D78" s="268"/>
      <c r="E78" s="268"/>
      <c r="F78" s="268"/>
      <c r="G78" s="268"/>
      <c r="H78" s="268"/>
      <c r="I78" s="268"/>
      <c r="J78" s="268"/>
      <c r="K78" s="78"/>
      <c r="L78" s="78"/>
      <c r="M78" s="79"/>
      <c r="N78" s="80"/>
      <c r="O78" s="79"/>
      <c r="P78" s="33"/>
      <c r="Q78" s="588"/>
      <c r="R78" s="19"/>
    </row>
    <row r="79" spans="1:21" ht="8.1" customHeight="1" x14ac:dyDescent="0.25">
      <c r="A79" s="105"/>
      <c r="B79" s="264"/>
      <c r="C79" s="264"/>
      <c r="D79" s="264"/>
      <c r="E79" s="264"/>
      <c r="F79" s="264"/>
      <c r="G79" s="264"/>
      <c r="H79" s="264"/>
      <c r="I79" s="264"/>
      <c r="J79" s="264"/>
      <c r="K79" s="17"/>
      <c r="L79" s="17"/>
      <c r="M79" s="19"/>
      <c r="N79" s="18"/>
      <c r="O79" s="19"/>
      <c r="P79" s="264"/>
      <c r="Q79" s="588"/>
      <c r="R79" s="19"/>
    </row>
    <row r="80" spans="1:21" s="24" customFormat="1" ht="20.100000000000001" customHeight="1" x14ac:dyDescent="0.25">
      <c r="A80" s="154"/>
      <c r="B80" s="744" t="str">
        <f>'Shell Scheme Stand Extras '!B70:P70</f>
        <v>SUBMIT COMPLETED ORDER FORMS TO kellym@exposolutions.co.za OR FAX TO: 011 - 704 1734</v>
      </c>
      <c r="C80" s="744"/>
      <c r="D80" s="744"/>
      <c r="E80" s="744"/>
      <c r="F80" s="744"/>
      <c r="G80" s="744"/>
      <c r="H80" s="744"/>
      <c r="I80" s="744"/>
      <c r="J80" s="744"/>
      <c r="K80" s="744"/>
      <c r="L80" s="744"/>
      <c r="M80" s="744"/>
      <c r="N80" s="744"/>
      <c r="O80" s="744"/>
      <c r="P80" s="744"/>
      <c r="Q80" s="597"/>
      <c r="R80" s="597"/>
      <c r="S80" s="564"/>
      <c r="T80" s="564"/>
      <c r="U80" s="564"/>
    </row>
    <row r="81" spans="1:21" s="24" customFormat="1" ht="8.1" customHeight="1" x14ac:dyDescent="0.25">
      <c r="A81" s="280"/>
      <c r="B81" s="281"/>
      <c r="C81" s="281"/>
      <c r="D81" s="281"/>
      <c r="E81" s="281"/>
      <c r="F81" s="281"/>
      <c r="G81" s="281"/>
      <c r="H81" s="281"/>
      <c r="I81" s="281"/>
      <c r="J81" s="281"/>
      <c r="K81" s="88"/>
      <c r="L81" s="281"/>
      <c r="M81" s="53"/>
      <c r="N81" s="281"/>
      <c r="O81" s="281"/>
      <c r="P81" s="281"/>
      <c r="Q81" s="597"/>
      <c r="R81" s="53"/>
      <c r="S81" s="564"/>
      <c r="T81" s="564"/>
      <c r="U81" s="564"/>
    </row>
    <row r="82" spans="1:21" s="24" customFormat="1" ht="30" customHeight="1" x14ac:dyDescent="0.25">
      <c r="A82" s="280"/>
      <c r="B82" s="732" t="str">
        <f>'Fascia '!B38:P38</f>
        <v>DEADLINE FOR THIS FORM IS FRIDAY, 28 SEPTEMBER 2018. FORMS SUBMITTED AFTER THIS DATE INCUR A 20% LATE-ORDER SURCHARGE / PAYMENT IS DUE ON PRESENTATION OF INVOICE / PAYMENT IS REQUIRED IN FULL PRIOR TO DELIVERY OF ORDERED SERVICES</v>
      </c>
      <c r="C82" s="733"/>
      <c r="D82" s="733"/>
      <c r="E82" s="733"/>
      <c r="F82" s="733"/>
      <c r="G82" s="733"/>
      <c r="H82" s="733"/>
      <c r="I82" s="733"/>
      <c r="J82" s="733"/>
      <c r="K82" s="733"/>
      <c r="L82" s="733"/>
      <c r="M82" s="733"/>
      <c r="N82" s="733"/>
      <c r="O82" s="733"/>
      <c r="P82" s="734"/>
      <c r="Q82" s="597"/>
      <c r="R82" s="597"/>
      <c r="S82" s="564"/>
      <c r="T82" s="564"/>
      <c r="U82" s="564"/>
    </row>
    <row r="83" spans="1:21" s="24" customFormat="1" ht="8.1" customHeight="1" x14ac:dyDescent="0.25">
      <c r="A83" s="280"/>
      <c r="B83" s="281"/>
      <c r="C83" s="230"/>
      <c r="D83" s="230"/>
      <c r="E83" s="230"/>
      <c r="F83" s="230"/>
      <c r="G83" s="230"/>
      <c r="H83" s="230"/>
      <c r="I83" s="230"/>
      <c r="J83" s="230"/>
      <c r="K83" s="89"/>
      <c r="L83" s="230"/>
      <c r="M83" s="64"/>
      <c r="N83" s="230"/>
      <c r="O83" s="230"/>
      <c r="P83" s="281"/>
      <c r="Q83" s="597"/>
      <c r="R83" s="64"/>
      <c r="S83" s="564"/>
      <c r="T83" s="564"/>
      <c r="U83" s="564"/>
    </row>
    <row r="84" spans="1:21" s="24" customFormat="1" ht="15" customHeight="1" x14ac:dyDescent="0.25">
      <c r="A84" s="280"/>
      <c r="B84" s="272" t="str">
        <f>'Shell Scheme Stand Extras '!B74</f>
        <v>SA Renal Congress   I   11-14 October 2018   I   Emperors Palace</v>
      </c>
      <c r="C84" s="273"/>
      <c r="D84" s="273"/>
      <c r="E84" s="273"/>
      <c r="F84" s="273"/>
      <c r="G84" s="273"/>
      <c r="H84" s="273"/>
      <c r="I84" s="273"/>
      <c r="J84" s="123"/>
      <c r="K84" s="123"/>
      <c r="L84" s="123"/>
      <c r="M84" s="122"/>
      <c r="N84" s="123"/>
      <c r="O84" s="690" t="s">
        <v>60</v>
      </c>
      <c r="P84" s="691"/>
      <c r="Q84" s="597"/>
      <c r="R84" s="64"/>
      <c r="S84" s="564"/>
      <c r="T84" s="564"/>
      <c r="U84" s="564"/>
    </row>
    <row r="85" spans="1:21" s="24" customFormat="1" ht="15" customHeight="1" x14ac:dyDescent="0.5">
      <c r="A85" s="280"/>
      <c r="B85" s="694" t="s">
        <v>113</v>
      </c>
      <c r="C85" s="695"/>
      <c r="D85" s="695"/>
      <c r="E85" s="695"/>
      <c r="F85" s="274"/>
      <c r="G85" s="274"/>
      <c r="H85" s="274"/>
      <c r="I85" s="274"/>
      <c r="J85" s="274"/>
      <c r="K85" s="274"/>
      <c r="L85" s="274"/>
      <c r="M85" s="125"/>
      <c r="N85" s="126"/>
      <c r="O85" s="692"/>
      <c r="P85" s="693"/>
      <c r="Q85" s="597"/>
      <c r="R85" s="53"/>
      <c r="S85" s="564"/>
      <c r="T85" s="564"/>
      <c r="U85" s="564"/>
    </row>
    <row r="86" spans="1:21" ht="5.0999999999999996" customHeight="1" x14ac:dyDescent="0.25">
      <c r="A86" s="155"/>
      <c r="B86" s="156"/>
      <c r="C86" s="156"/>
      <c r="D86" s="156"/>
      <c r="E86" s="156"/>
      <c r="F86" s="156"/>
      <c r="G86" s="156"/>
      <c r="H86" s="156"/>
      <c r="I86" s="156"/>
      <c r="J86" s="156"/>
      <c r="K86" s="157"/>
      <c r="L86" s="157"/>
      <c r="M86" s="158"/>
      <c r="N86" s="159"/>
      <c r="O86" s="158"/>
      <c r="P86" s="156"/>
      <c r="Q86" s="156"/>
    </row>
  </sheetData>
  <sheetProtection algorithmName="SHA-512" hashValue="bTdB0SMszCCpUnT+uaZJBRo3bgSCIRSA5DoM8ObN/PoNkDkHhM61N57Hsja+NA0VL5iAmz2sJDQPJ8zudf98ug==" saltValue="kPWT7Lhcr4djhH7QojidWw==" spinCount="100000" sheet="1" objects="1" scenarios="1"/>
  <protectedRanges>
    <protectedRange sqref="H2 O3:O6" name="Show Logo"/>
  </protectedRanges>
  <mergeCells count="69">
    <mergeCell ref="J10:O10"/>
    <mergeCell ref="B2:F2"/>
    <mergeCell ref="H2:P6"/>
    <mergeCell ref="B3:F3"/>
    <mergeCell ref="B4:F4"/>
    <mergeCell ref="B5:F5"/>
    <mergeCell ref="B6:F6"/>
    <mergeCell ref="F25:I25"/>
    <mergeCell ref="E14:O14"/>
    <mergeCell ref="C16:O16"/>
    <mergeCell ref="E18:I18"/>
    <mergeCell ref="C19:O19"/>
    <mergeCell ref="F20:I20"/>
    <mergeCell ref="F21:I21"/>
    <mergeCell ref="F22:I22"/>
    <mergeCell ref="F23:I23"/>
    <mergeCell ref="F24:I24"/>
    <mergeCell ref="F33:I33"/>
    <mergeCell ref="F26:I26"/>
    <mergeCell ref="F27:I27"/>
    <mergeCell ref="C28:O28"/>
    <mergeCell ref="F29:I29"/>
    <mergeCell ref="F30:I30"/>
    <mergeCell ref="F31:I31"/>
    <mergeCell ref="C32:O32"/>
    <mergeCell ref="F43:I43"/>
    <mergeCell ref="F34:I34"/>
    <mergeCell ref="C35:O35"/>
    <mergeCell ref="F36:I36"/>
    <mergeCell ref="F37:I37"/>
    <mergeCell ref="F38:I38"/>
    <mergeCell ref="F39:I39"/>
    <mergeCell ref="F40:I40"/>
    <mergeCell ref="F41:I41"/>
    <mergeCell ref="F42:I42"/>
    <mergeCell ref="F53:I53"/>
    <mergeCell ref="F44:I44"/>
    <mergeCell ref="C45:O45"/>
    <mergeCell ref="F46:I46"/>
    <mergeCell ref="F47:I47"/>
    <mergeCell ref="F48:I48"/>
    <mergeCell ref="F49:I49"/>
    <mergeCell ref="F50:I50"/>
    <mergeCell ref="C51:O51"/>
    <mergeCell ref="F52:I52"/>
    <mergeCell ref="F63:I63"/>
    <mergeCell ref="C54:O54"/>
    <mergeCell ref="F55:I55"/>
    <mergeCell ref="C56:O56"/>
    <mergeCell ref="F57:I57"/>
    <mergeCell ref="F58:I58"/>
    <mergeCell ref="C59:O59"/>
    <mergeCell ref="F60:I60"/>
    <mergeCell ref="F61:I61"/>
    <mergeCell ref="F62:I62"/>
    <mergeCell ref="O84:P85"/>
    <mergeCell ref="B85:E85"/>
    <mergeCell ref="B80:P80"/>
    <mergeCell ref="B82:P82"/>
    <mergeCell ref="F64:I64"/>
    <mergeCell ref="F65:I65"/>
    <mergeCell ref="C66:O66"/>
    <mergeCell ref="F67:I67"/>
    <mergeCell ref="F68:I68"/>
    <mergeCell ref="F69:I69"/>
    <mergeCell ref="F70:I70"/>
    <mergeCell ref="C71:O71"/>
    <mergeCell ref="F72:I72"/>
    <mergeCell ref="F73:I73"/>
  </mergeCells>
  <printOptions horizontalCentered="1"/>
  <pageMargins left="0.23622047244094491" right="0.23622047244094491" top="0.23622047244094491" bottom="0.23622047244094491" header="0.31496062992125984" footer="0.31496062992125984"/>
  <pageSetup paperSize="9" scale="67" fitToHeight="0" orientation="portrait" r:id="rId1"/>
  <rowBreaks count="1" manualBreakCount="1">
    <brk id="70" max="16"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70C0"/>
  </sheetPr>
  <dimension ref="A1:V100"/>
  <sheetViews>
    <sheetView view="pageBreakPreview" zoomScale="60" zoomScaleNormal="100" workbookViewId="0">
      <selection activeCell="Y39" sqref="Y39"/>
    </sheetView>
  </sheetViews>
  <sheetFormatPr defaultRowHeight="15" x14ac:dyDescent="0.25"/>
  <cols>
    <col min="1" max="16384" width="9.140625" style="277"/>
  </cols>
  <sheetData>
    <row r="1" spans="1:22" x14ac:dyDescent="0.25">
      <c r="A1" s="810"/>
      <c r="B1" s="810"/>
      <c r="C1" s="810"/>
      <c r="D1" s="810"/>
      <c r="E1" s="810"/>
      <c r="F1" s="810"/>
      <c r="G1" s="810"/>
      <c r="H1" s="810"/>
      <c r="I1" s="810"/>
      <c r="J1" s="810"/>
      <c r="K1" s="810"/>
      <c r="L1" s="810"/>
      <c r="M1" s="810"/>
      <c r="N1" s="810"/>
      <c r="O1" s="810"/>
      <c r="P1" s="810"/>
      <c r="Q1" s="810"/>
      <c r="R1" s="810"/>
      <c r="S1" s="810"/>
      <c r="T1" s="810"/>
      <c r="U1" s="810"/>
      <c r="V1" s="810"/>
    </row>
    <row r="2" spans="1:22" x14ac:dyDescent="0.25">
      <c r="A2" s="810"/>
      <c r="B2" s="810"/>
      <c r="C2" s="810"/>
      <c r="D2" s="810"/>
      <c r="E2" s="810"/>
      <c r="F2" s="810"/>
      <c r="G2" s="810"/>
      <c r="H2" s="810"/>
      <c r="I2" s="810"/>
      <c r="J2" s="810"/>
      <c r="K2" s="810"/>
      <c r="L2" s="810"/>
      <c r="M2" s="810"/>
      <c r="N2" s="810"/>
      <c r="O2" s="810"/>
      <c r="P2" s="810"/>
      <c r="Q2" s="810"/>
      <c r="R2" s="810"/>
      <c r="S2" s="810"/>
      <c r="T2" s="810"/>
      <c r="U2" s="810"/>
      <c r="V2" s="810"/>
    </row>
    <row r="3" spans="1:22" x14ac:dyDescent="0.25">
      <c r="A3" s="810"/>
      <c r="B3" s="810"/>
      <c r="C3" s="810"/>
      <c r="D3" s="810"/>
      <c r="E3" s="810"/>
      <c r="F3" s="810"/>
      <c r="G3" s="810"/>
      <c r="H3" s="810"/>
      <c r="I3" s="810"/>
      <c r="J3" s="810"/>
      <c r="K3" s="810"/>
      <c r="L3" s="810"/>
      <c r="M3" s="810"/>
      <c r="N3" s="810"/>
      <c r="O3" s="810"/>
      <c r="P3" s="810"/>
      <c r="Q3" s="810"/>
      <c r="R3" s="810"/>
      <c r="S3" s="810"/>
      <c r="T3" s="810"/>
      <c r="U3" s="810"/>
      <c r="V3" s="810"/>
    </row>
    <row r="4" spans="1:22" x14ac:dyDescent="0.25">
      <c r="A4" s="810"/>
      <c r="B4" s="810"/>
      <c r="C4" s="810"/>
      <c r="D4" s="810"/>
      <c r="E4" s="810"/>
      <c r="F4" s="810"/>
      <c r="G4" s="810"/>
      <c r="H4" s="810"/>
      <c r="I4" s="810"/>
      <c r="J4" s="810"/>
      <c r="K4" s="810"/>
      <c r="L4" s="810"/>
      <c r="M4" s="810"/>
      <c r="N4" s="810"/>
      <c r="O4" s="810"/>
      <c r="P4" s="810"/>
      <c r="Q4" s="810"/>
      <c r="R4" s="810"/>
      <c r="S4" s="810"/>
      <c r="T4" s="810"/>
      <c r="U4" s="810"/>
      <c r="V4" s="810"/>
    </row>
    <row r="5" spans="1:22" x14ac:dyDescent="0.25">
      <c r="A5" s="810"/>
      <c r="B5" s="810"/>
      <c r="C5" s="810"/>
      <c r="D5" s="810"/>
      <c r="E5" s="810"/>
      <c r="F5" s="810"/>
      <c r="G5" s="810"/>
      <c r="H5" s="810"/>
      <c r="I5" s="810"/>
      <c r="J5" s="810"/>
      <c r="K5" s="810"/>
      <c r="L5" s="810"/>
      <c r="M5" s="810"/>
      <c r="N5" s="810"/>
      <c r="O5" s="810"/>
      <c r="P5" s="810"/>
      <c r="Q5" s="810"/>
      <c r="R5" s="810"/>
      <c r="S5" s="810"/>
      <c r="T5" s="810"/>
      <c r="U5" s="810"/>
      <c r="V5" s="810"/>
    </row>
    <row r="6" spans="1:22" x14ac:dyDescent="0.25">
      <c r="A6" s="810"/>
      <c r="B6" s="810"/>
      <c r="C6" s="810"/>
      <c r="D6" s="810"/>
      <c r="E6" s="810"/>
      <c r="F6" s="810"/>
      <c r="G6" s="810"/>
      <c r="H6" s="810"/>
      <c r="I6" s="810"/>
      <c r="J6" s="810"/>
      <c r="K6" s="810"/>
      <c r="L6" s="810"/>
      <c r="M6" s="810"/>
      <c r="N6" s="810"/>
      <c r="O6" s="810"/>
      <c r="P6" s="810"/>
      <c r="Q6" s="810"/>
      <c r="R6" s="810"/>
      <c r="S6" s="810"/>
      <c r="T6" s="810"/>
      <c r="U6" s="810"/>
      <c r="V6" s="810"/>
    </row>
    <row r="7" spans="1:22" x14ac:dyDescent="0.25">
      <c r="A7" s="810"/>
      <c r="B7" s="810"/>
      <c r="C7" s="810"/>
      <c r="D7" s="810"/>
      <c r="E7" s="810"/>
      <c r="F7" s="810"/>
      <c r="G7" s="810"/>
      <c r="H7" s="810"/>
      <c r="I7" s="810"/>
      <c r="J7" s="810"/>
      <c r="K7" s="810"/>
      <c r="L7" s="810"/>
      <c r="M7" s="810"/>
      <c r="N7" s="810"/>
      <c r="O7" s="810"/>
      <c r="P7" s="810"/>
      <c r="Q7" s="810"/>
      <c r="R7" s="810"/>
      <c r="S7" s="810"/>
      <c r="T7" s="810"/>
      <c r="U7" s="810"/>
      <c r="V7" s="810"/>
    </row>
    <row r="8" spans="1:22" x14ac:dyDescent="0.25">
      <c r="A8" s="810"/>
      <c r="B8" s="810"/>
      <c r="C8" s="810"/>
      <c r="D8" s="810"/>
      <c r="E8" s="810"/>
      <c r="F8" s="810"/>
      <c r="G8" s="810"/>
      <c r="H8" s="810"/>
      <c r="I8" s="810"/>
      <c r="J8" s="810"/>
      <c r="K8" s="810"/>
      <c r="L8" s="810"/>
      <c r="M8" s="810"/>
      <c r="N8" s="810"/>
      <c r="O8" s="810"/>
      <c r="P8" s="810"/>
      <c r="Q8" s="810"/>
      <c r="R8" s="810"/>
      <c r="S8" s="810"/>
      <c r="T8" s="810"/>
      <c r="U8" s="810"/>
      <c r="V8" s="810"/>
    </row>
    <row r="9" spans="1:22" x14ac:dyDescent="0.25">
      <c r="A9" s="810"/>
      <c r="B9" s="810"/>
      <c r="C9" s="810"/>
      <c r="D9" s="810"/>
      <c r="E9" s="810"/>
      <c r="F9" s="810"/>
      <c r="G9" s="810"/>
      <c r="H9" s="810"/>
      <c r="I9" s="810"/>
      <c r="J9" s="810"/>
      <c r="K9" s="810"/>
      <c r="L9" s="810"/>
      <c r="M9" s="810"/>
      <c r="N9" s="810"/>
      <c r="O9" s="810"/>
      <c r="P9" s="810"/>
      <c r="Q9" s="810"/>
      <c r="R9" s="810"/>
      <c r="S9" s="810"/>
      <c r="T9" s="810"/>
      <c r="U9" s="810"/>
      <c r="V9" s="810"/>
    </row>
    <row r="10" spans="1:22" x14ac:dyDescent="0.25">
      <c r="A10" s="810"/>
      <c r="B10" s="810"/>
      <c r="C10" s="810"/>
      <c r="D10" s="810"/>
      <c r="E10" s="810"/>
      <c r="F10" s="810"/>
      <c r="G10" s="810"/>
      <c r="H10" s="810"/>
      <c r="I10" s="810"/>
      <c r="J10" s="810"/>
      <c r="K10" s="810"/>
      <c r="L10" s="810"/>
      <c r="M10" s="810"/>
      <c r="N10" s="810"/>
      <c r="O10" s="810"/>
      <c r="P10" s="810"/>
      <c r="Q10" s="810"/>
      <c r="R10" s="810"/>
      <c r="S10" s="810"/>
      <c r="T10" s="810"/>
      <c r="U10" s="810"/>
      <c r="V10" s="810"/>
    </row>
    <row r="11" spans="1:22" x14ac:dyDescent="0.25">
      <c r="A11" s="810"/>
      <c r="B11" s="810"/>
      <c r="C11" s="810"/>
      <c r="D11" s="810"/>
      <c r="E11" s="810"/>
      <c r="F11" s="810"/>
      <c r="G11" s="810"/>
      <c r="H11" s="810"/>
      <c r="I11" s="810"/>
      <c r="J11" s="810"/>
      <c r="K11" s="810"/>
      <c r="L11" s="810"/>
      <c r="M11" s="810"/>
      <c r="N11" s="810"/>
      <c r="O11" s="810"/>
      <c r="P11" s="810"/>
      <c r="Q11" s="810"/>
      <c r="R11" s="810"/>
      <c r="S11" s="810"/>
      <c r="T11" s="810"/>
      <c r="U11" s="810"/>
      <c r="V11" s="810"/>
    </row>
    <row r="12" spans="1:22" x14ac:dyDescent="0.25">
      <c r="A12" s="810"/>
      <c r="B12" s="810"/>
      <c r="C12" s="810"/>
      <c r="D12" s="810"/>
      <c r="E12" s="810"/>
      <c r="F12" s="810"/>
      <c r="G12" s="810"/>
      <c r="H12" s="810"/>
      <c r="I12" s="810"/>
      <c r="J12" s="810"/>
      <c r="K12" s="810"/>
      <c r="L12" s="810"/>
      <c r="M12" s="810"/>
      <c r="N12" s="810"/>
      <c r="O12" s="810"/>
      <c r="P12" s="810"/>
      <c r="Q12" s="810"/>
      <c r="R12" s="810"/>
      <c r="S12" s="810"/>
      <c r="T12" s="810"/>
      <c r="U12" s="810"/>
      <c r="V12" s="810"/>
    </row>
    <row r="13" spans="1:22" x14ac:dyDescent="0.25">
      <c r="A13" s="810"/>
      <c r="B13" s="810"/>
      <c r="C13" s="810"/>
      <c r="D13" s="810"/>
      <c r="E13" s="810"/>
      <c r="F13" s="810"/>
      <c r="G13" s="810"/>
      <c r="H13" s="810"/>
      <c r="I13" s="810"/>
      <c r="J13" s="810"/>
      <c r="K13" s="810"/>
      <c r="L13" s="810"/>
      <c r="M13" s="810"/>
      <c r="N13" s="810"/>
      <c r="O13" s="810"/>
      <c r="P13" s="810"/>
      <c r="Q13" s="810"/>
      <c r="R13" s="810"/>
      <c r="S13" s="810"/>
      <c r="T13" s="810"/>
      <c r="U13" s="810"/>
      <c r="V13" s="810"/>
    </row>
    <row r="14" spans="1:22" x14ac:dyDescent="0.25">
      <c r="A14" s="810"/>
      <c r="B14" s="810"/>
      <c r="C14" s="810"/>
      <c r="D14" s="810"/>
      <c r="E14" s="810"/>
      <c r="F14" s="810"/>
      <c r="G14" s="810"/>
      <c r="H14" s="810"/>
      <c r="I14" s="810"/>
      <c r="J14" s="810"/>
      <c r="K14" s="810"/>
      <c r="L14" s="810"/>
      <c r="M14" s="810"/>
      <c r="N14" s="810"/>
      <c r="O14" s="810"/>
      <c r="P14" s="810"/>
      <c r="Q14" s="810"/>
      <c r="R14" s="810"/>
      <c r="S14" s="810"/>
      <c r="T14" s="810"/>
      <c r="U14" s="810"/>
      <c r="V14" s="810"/>
    </row>
    <row r="15" spans="1:22" x14ac:dyDescent="0.25">
      <c r="A15" s="810"/>
      <c r="B15" s="810"/>
      <c r="C15" s="810"/>
      <c r="D15" s="810"/>
      <c r="E15" s="810"/>
      <c r="F15" s="810"/>
      <c r="G15" s="810"/>
      <c r="H15" s="810"/>
      <c r="I15" s="810"/>
      <c r="J15" s="810"/>
      <c r="K15" s="810"/>
      <c r="L15" s="810"/>
      <c r="M15" s="810"/>
      <c r="N15" s="810"/>
      <c r="O15" s="810"/>
      <c r="P15" s="810"/>
      <c r="Q15" s="810"/>
      <c r="R15" s="810"/>
      <c r="S15" s="810"/>
      <c r="T15" s="810"/>
      <c r="U15" s="810"/>
      <c r="V15" s="810"/>
    </row>
    <row r="16" spans="1:22" x14ac:dyDescent="0.25">
      <c r="A16" s="810"/>
      <c r="B16" s="810"/>
      <c r="C16" s="810"/>
      <c r="D16" s="810"/>
      <c r="E16" s="810"/>
      <c r="F16" s="810"/>
      <c r="G16" s="810"/>
      <c r="H16" s="810"/>
      <c r="I16" s="810"/>
      <c r="J16" s="810"/>
      <c r="K16" s="810"/>
      <c r="L16" s="810"/>
      <c r="M16" s="810"/>
      <c r="N16" s="810"/>
      <c r="O16" s="810"/>
      <c r="P16" s="810"/>
      <c r="Q16" s="810"/>
      <c r="R16" s="810"/>
      <c r="S16" s="810"/>
      <c r="T16" s="810"/>
      <c r="U16" s="810"/>
      <c r="V16" s="810"/>
    </row>
    <row r="17" spans="1:22" x14ac:dyDescent="0.25">
      <c r="A17" s="810"/>
      <c r="B17" s="810"/>
      <c r="C17" s="810"/>
      <c r="D17" s="810"/>
      <c r="E17" s="810"/>
      <c r="F17" s="810"/>
      <c r="G17" s="810"/>
      <c r="H17" s="810"/>
      <c r="I17" s="810"/>
      <c r="J17" s="810"/>
      <c r="K17" s="810"/>
      <c r="L17" s="810"/>
      <c r="M17" s="810"/>
      <c r="N17" s="810"/>
      <c r="O17" s="810"/>
      <c r="P17" s="810"/>
      <c r="Q17" s="810"/>
      <c r="R17" s="810"/>
      <c r="S17" s="810"/>
      <c r="T17" s="810"/>
      <c r="U17" s="810"/>
      <c r="V17" s="810"/>
    </row>
    <row r="18" spans="1:22" x14ac:dyDescent="0.25">
      <c r="A18" s="810"/>
      <c r="B18" s="810"/>
      <c r="C18" s="810"/>
      <c r="D18" s="810"/>
      <c r="E18" s="810"/>
      <c r="F18" s="810"/>
      <c r="G18" s="810"/>
      <c r="H18" s="810"/>
      <c r="I18" s="810"/>
      <c r="J18" s="810"/>
      <c r="K18" s="810"/>
      <c r="L18" s="810"/>
      <c r="M18" s="810"/>
      <c r="N18" s="810"/>
      <c r="O18" s="810"/>
      <c r="P18" s="810"/>
      <c r="Q18" s="810"/>
      <c r="R18" s="810"/>
      <c r="S18" s="810"/>
      <c r="T18" s="810"/>
      <c r="U18" s="810"/>
      <c r="V18" s="810"/>
    </row>
    <row r="19" spans="1:22" x14ac:dyDescent="0.25">
      <c r="A19" s="810"/>
      <c r="B19" s="810"/>
      <c r="C19" s="810"/>
      <c r="D19" s="810"/>
      <c r="E19" s="810"/>
      <c r="F19" s="810"/>
      <c r="G19" s="810"/>
      <c r="H19" s="810"/>
      <c r="I19" s="810"/>
      <c r="J19" s="810"/>
      <c r="K19" s="810"/>
      <c r="L19" s="810"/>
      <c r="M19" s="810"/>
      <c r="N19" s="810"/>
      <c r="O19" s="810"/>
      <c r="P19" s="810"/>
      <c r="Q19" s="810"/>
      <c r="R19" s="810"/>
      <c r="S19" s="810"/>
      <c r="T19" s="810"/>
      <c r="U19" s="810"/>
      <c r="V19" s="810"/>
    </row>
    <row r="20" spans="1:22" x14ac:dyDescent="0.25">
      <c r="A20" s="810"/>
      <c r="B20" s="810"/>
      <c r="C20" s="810"/>
      <c r="D20" s="810"/>
      <c r="E20" s="810"/>
      <c r="F20" s="810"/>
      <c r="G20" s="810"/>
      <c r="H20" s="810"/>
      <c r="I20" s="810"/>
      <c r="J20" s="810"/>
      <c r="K20" s="810"/>
      <c r="L20" s="810"/>
      <c r="M20" s="810"/>
      <c r="N20" s="810"/>
      <c r="O20" s="810"/>
      <c r="P20" s="810"/>
      <c r="Q20" s="810"/>
      <c r="R20" s="810"/>
      <c r="S20" s="810"/>
      <c r="T20" s="810"/>
      <c r="U20" s="810"/>
      <c r="V20" s="810"/>
    </row>
    <row r="21" spans="1:22" x14ac:dyDescent="0.25">
      <c r="A21" s="810"/>
      <c r="B21" s="810"/>
      <c r="C21" s="810"/>
      <c r="D21" s="810"/>
      <c r="E21" s="810"/>
      <c r="F21" s="810"/>
      <c r="G21" s="810"/>
      <c r="H21" s="810"/>
      <c r="I21" s="810"/>
      <c r="J21" s="810"/>
      <c r="K21" s="810"/>
      <c r="L21" s="810"/>
      <c r="M21" s="810"/>
      <c r="N21" s="810"/>
      <c r="O21" s="810"/>
      <c r="P21" s="810"/>
      <c r="Q21" s="810"/>
      <c r="R21" s="810"/>
      <c r="S21" s="810"/>
      <c r="T21" s="810"/>
      <c r="U21" s="810"/>
      <c r="V21" s="810"/>
    </row>
    <row r="22" spans="1:22" x14ac:dyDescent="0.25">
      <c r="A22" s="810"/>
      <c r="B22" s="810"/>
      <c r="C22" s="810"/>
      <c r="D22" s="810"/>
      <c r="E22" s="810"/>
      <c r="F22" s="810"/>
      <c r="G22" s="810"/>
      <c r="H22" s="810"/>
      <c r="I22" s="810"/>
      <c r="J22" s="810"/>
      <c r="K22" s="810"/>
      <c r="L22" s="810"/>
      <c r="M22" s="810"/>
      <c r="N22" s="810"/>
      <c r="O22" s="810"/>
      <c r="P22" s="810"/>
      <c r="Q22" s="810"/>
      <c r="R22" s="810"/>
      <c r="S22" s="810"/>
      <c r="T22" s="810"/>
      <c r="U22" s="810"/>
      <c r="V22" s="810"/>
    </row>
    <row r="23" spans="1:22" x14ac:dyDescent="0.25">
      <c r="A23" s="810"/>
      <c r="B23" s="810"/>
      <c r="C23" s="810"/>
      <c r="D23" s="810"/>
      <c r="E23" s="810"/>
      <c r="F23" s="810"/>
      <c r="G23" s="810"/>
      <c r="H23" s="810"/>
      <c r="I23" s="810"/>
      <c r="J23" s="810"/>
      <c r="K23" s="810"/>
      <c r="L23" s="810"/>
      <c r="M23" s="810"/>
      <c r="N23" s="810"/>
      <c r="O23" s="810"/>
      <c r="P23" s="810"/>
      <c r="Q23" s="810"/>
      <c r="R23" s="810"/>
      <c r="S23" s="810"/>
      <c r="T23" s="810"/>
      <c r="U23" s="810"/>
      <c r="V23" s="810"/>
    </row>
    <row r="24" spans="1:22" x14ac:dyDescent="0.25">
      <c r="A24" s="810"/>
      <c r="B24" s="810"/>
      <c r="C24" s="810"/>
      <c r="D24" s="810"/>
      <c r="E24" s="810"/>
      <c r="F24" s="810"/>
      <c r="G24" s="810"/>
      <c r="H24" s="810"/>
      <c r="I24" s="810"/>
      <c r="J24" s="810"/>
      <c r="K24" s="810"/>
      <c r="L24" s="810"/>
      <c r="M24" s="810"/>
      <c r="N24" s="810"/>
      <c r="O24" s="810"/>
      <c r="P24" s="810"/>
      <c r="Q24" s="810"/>
      <c r="R24" s="810"/>
      <c r="S24" s="810"/>
      <c r="T24" s="810"/>
      <c r="U24" s="810"/>
      <c r="V24" s="810"/>
    </row>
    <row r="25" spans="1:22" x14ac:dyDescent="0.25">
      <c r="A25" s="810"/>
      <c r="B25" s="810"/>
      <c r="C25" s="810"/>
      <c r="D25" s="810"/>
      <c r="E25" s="810"/>
      <c r="F25" s="810"/>
      <c r="G25" s="810"/>
      <c r="H25" s="810"/>
      <c r="I25" s="810"/>
      <c r="J25" s="810"/>
      <c r="K25" s="810"/>
      <c r="L25" s="810"/>
      <c r="M25" s="810"/>
      <c r="N25" s="810"/>
      <c r="O25" s="810"/>
      <c r="P25" s="810"/>
      <c r="Q25" s="810"/>
      <c r="R25" s="810"/>
      <c r="S25" s="810"/>
      <c r="T25" s="810"/>
      <c r="U25" s="810"/>
      <c r="V25" s="810"/>
    </row>
    <row r="26" spans="1:22" x14ac:dyDescent="0.25">
      <c r="A26" s="810"/>
      <c r="B26" s="810"/>
      <c r="C26" s="810"/>
      <c r="D26" s="810"/>
      <c r="E26" s="810"/>
      <c r="F26" s="810"/>
      <c r="G26" s="810"/>
      <c r="H26" s="810"/>
      <c r="I26" s="810"/>
      <c r="J26" s="810"/>
      <c r="K26" s="810"/>
      <c r="L26" s="810"/>
      <c r="M26" s="810"/>
      <c r="N26" s="810"/>
      <c r="O26" s="810"/>
      <c r="P26" s="810"/>
      <c r="Q26" s="810"/>
      <c r="R26" s="810"/>
      <c r="S26" s="810"/>
      <c r="T26" s="810"/>
      <c r="U26" s="810"/>
      <c r="V26" s="810"/>
    </row>
    <row r="27" spans="1:22" x14ac:dyDescent="0.25">
      <c r="A27" s="810"/>
      <c r="B27" s="810"/>
      <c r="C27" s="810"/>
      <c r="D27" s="810"/>
      <c r="E27" s="810"/>
      <c r="F27" s="810"/>
      <c r="G27" s="810"/>
      <c r="H27" s="810"/>
      <c r="I27" s="810"/>
      <c r="J27" s="810"/>
      <c r="K27" s="810"/>
      <c r="L27" s="810"/>
      <c r="M27" s="810"/>
      <c r="N27" s="810"/>
      <c r="O27" s="810"/>
      <c r="P27" s="810"/>
      <c r="Q27" s="810"/>
      <c r="R27" s="810"/>
      <c r="S27" s="810"/>
      <c r="T27" s="810"/>
      <c r="U27" s="810"/>
      <c r="V27" s="810"/>
    </row>
    <row r="28" spans="1:22" x14ac:dyDescent="0.25">
      <c r="A28" s="810"/>
      <c r="B28" s="810"/>
      <c r="C28" s="810"/>
      <c r="D28" s="810"/>
      <c r="E28" s="810"/>
      <c r="F28" s="810"/>
      <c r="G28" s="810"/>
      <c r="H28" s="810"/>
      <c r="I28" s="810"/>
      <c r="J28" s="810"/>
      <c r="K28" s="810"/>
      <c r="L28" s="810"/>
      <c r="M28" s="810"/>
      <c r="N28" s="810"/>
      <c r="O28" s="810"/>
      <c r="P28" s="810"/>
      <c r="Q28" s="810"/>
      <c r="R28" s="810"/>
      <c r="S28" s="810"/>
      <c r="T28" s="810"/>
      <c r="U28" s="810"/>
      <c r="V28" s="810"/>
    </row>
    <row r="29" spans="1:22" x14ac:dyDescent="0.25">
      <c r="A29" s="810"/>
      <c r="B29" s="810"/>
      <c r="C29" s="810"/>
      <c r="D29" s="810"/>
      <c r="E29" s="810"/>
      <c r="F29" s="810"/>
      <c r="G29" s="810"/>
      <c r="H29" s="810"/>
      <c r="I29" s="810"/>
      <c r="J29" s="810"/>
      <c r="K29" s="810"/>
      <c r="L29" s="810"/>
      <c r="M29" s="810"/>
      <c r="N29" s="810"/>
      <c r="O29" s="810"/>
      <c r="P29" s="810"/>
      <c r="Q29" s="810"/>
      <c r="R29" s="810"/>
      <c r="S29" s="810"/>
      <c r="T29" s="810"/>
      <c r="U29" s="810"/>
      <c r="V29" s="810"/>
    </row>
    <row r="30" spans="1:22" x14ac:dyDescent="0.25">
      <c r="A30" s="810"/>
      <c r="B30" s="810"/>
      <c r="C30" s="810"/>
      <c r="D30" s="810"/>
      <c r="E30" s="810"/>
      <c r="F30" s="810"/>
      <c r="G30" s="810"/>
      <c r="H30" s="810"/>
      <c r="I30" s="810"/>
      <c r="J30" s="810"/>
      <c r="K30" s="810"/>
      <c r="L30" s="810"/>
      <c r="M30" s="810"/>
      <c r="N30" s="810"/>
      <c r="O30" s="810"/>
      <c r="P30" s="810"/>
      <c r="Q30" s="810"/>
      <c r="R30" s="810"/>
      <c r="S30" s="810"/>
      <c r="T30" s="810"/>
      <c r="U30" s="810"/>
      <c r="V30" s="810"/>
    </row>
    <row r="31" spans="1:22" x14ac:dyDescent="0.25">
      <c r="A31" s="810"/>
      <c r="B31" s="810"/>
      <c r="C31" s="810"/>
      <c r="D31" s="810"/>
      <c r="E31" s="810"/>
      <c r="F31" s="810"/>
      <c r="G31" s="810"/>
      <c r="H31" s="810"/>
      <c r="I31" s="810"/>
      <c r="J31" s="810"/>
      <c r="K31" s="810"/>
      <c r="L31" s="810"/>
      <c r="M31" s="810"/>
      <c r="N31" s="810"/>
      <c r="O31" s="810"/>
      <c r="P31" s="810"/>
      <c r="Q31" s="810"/>
      <c r="R31" s="810"/>
      <c r="S31" s="810"/>
      <c r="T31" s="810"/>
      <c r="U31" s="810"/>
      <c r="V31" s="810"/>
    </row>
    <row r="32" spans="1:22" x14ac:dyDescent="0.25">
      <c r="A32" s="810"/>
      <c r="B32" s="810"/>
      <c r="C32" s="810"/>
      <c r="D32" s="810"/>
      <c r="E32" s="810"/>
      <c r="F32" s="810"/>
      <c r="G32" s="810"/>
      <c r="H32" s="810"/>
      <c r="I32" s="810"/>
      <c r="J32" s="810"/>
      <c r="K32" s="810"/>
      <c r="L32" s="810"/>
      <c r="M32" s="810"/>
      <c r="N32" s="810"/>
      <c r="O32" s="810"/>
      <c r="P32" s="810"/>
      <c r="Q32" s="810"/>
      <c r="R32" s="810"/>
      <c r="S32" s="810"/>
      <c r="T32" s="810"/>
      <c r="U32" s="810"/>
      <c r="V32" s="810"/>
    </row>
    <row r="33" spans="1:22" x14ac:dyDescent="0.25">
      <c r="A33" s="810"/>
      <c r="B33" s="810"/>
      <c r="C33" s="810"/>
      <c r="D33" s="810"/>
      <c r="E33" s="810"/>
      <c r="F33" s="810"/>
      <c r="G33" s="810"/>
      <c r="H33" s="810"/>
      <c r="I33" s="810"/>
      <c r="J33" s="810"/>
      <c r="K33" s="810"/>
      <c r="L33" s="810"/>
      <c r="M33" s="810"/>
      <c r="N33" s="810"/>
      <c r="O33" s="810"/>
      <c r="P33" s="810"/>
      <c r="Q33" s="810"/>
      <c r="R33" s="810"/>
      <c r="S33" s="810"/>
      <c r="T33" s="810"/>
      <c r="U33" s="810"/>
      <c r="V33" s="810"/>
    </row>
    <row r="34" spans="1:22" x14ac:dyDescent="0.25">
      <c r="A34" s="810"/>
      <c r="B34" s="810"/>
      <c r="C34" s="810"/>
      <c r="D34" s="810"/>
      <c r="E34" s="810"/>
      <c r="F34" s="810"/>
      <c r="G34" s="810"/>
      <c r="H34" s="810"/>
      <c r="I34" s="810"/>
      <c r="J34" s="810"/>
      <c r="K34" s="810"/>
      <c r="L34" s="810"/>
      <c r="M34" s="810"/>
      <c r="N34" s="810"/>
      <c r="O34" s="810"/>
      <c r="P34" s="810"/>
      <c r="Q34" s="810"/>
      <c r="R34" s="810"/>
      <c r="S34" s="810"/>
      <c r="T34" s="810"/>
      <c r="U34" s="810"/>
      <c r="V34" s="810"/>
    </row>
    <row r="35" spans="1:22" x14ac:dyDescent="0.25">
      <c r="A35" s="810"/>
      <c r="B35" s="810"/>
      <c r="C35" s="810"/>
      <c r="D35" s="810"/>
      <c r="E35" s="810"/>
      <c r="F35" s="810"/>
      <c r="G35" s="810"/>
      <c r="H35" s="810"/>
      <c r="I35" s="810"/>
      <c r="J35" s="810"/>
      <c r="K35" s="810"/>
      <c r="L35" s="810"/>
      <c r="M35" s="810"/>
      <c r="N35" s="810"/>
      <c r="O35" s="810"/>
      <c r="P35" s="810"/>
      <c r="Q35" s="810"/>
      <c r="R35" s="810"/>
      <c r="S35" s="810"/>
      <c r="T35" s="810"/>
      <c r="U35" s="810"/>
      <c r="V35" s="810"/>
    </row>
    <row r="36" spans="1:22" x14ac:dyDescent="0.25">
      <c r="A36" s="810"/>
      <c r="B36" s="810"/>
      <c r="C36" s="810"/>
      <c r="D36" s="810"/>
      <c r="E36" s="810"/>
      <c r="F36" s="810"/>
      <c r="G36" s="810"/>
      <c r="H36" s="810"/>
      <c r="I36" s="810"/>
      <c r="J36" s="810"/>
      <c r="K36" s="810"/>
      <c r="L36" s="810"/>
      <c r="M36" s="810"/>
      <c r="N36" s="810"/>
      <c r="O36" s="810"/>
      <c r="P36" s="810"/>
      <c r="Q36" s="810"/>
      <c r="R36" s="810"/>
      <c r="S36" s="810"/>
      <c r="T36" s="810"/>
      <c r="U36" s="810"/>
      <c r="V36" s="810"/>
    </row>
    <row r="37" spans="1:22" x14ac:dyDescent="0.25">
      <c r="A37" s="810"/>
      <c r="B37" s="810"/>
      <c r="C37" s="810"/>
      <c r="D37" s="810"/>
      <c r="E37" s="810"/>
      <c r="F37" s="810"/>
      <c r="G37" s="810"/>
      <c r="H37" s="810"/>
      <c r="I37" s="810"/>
      <c r="J37" s="810"/>
      <c r="K37" s="810"/>
      <c r="L37" s="810"/>
      <c r="M37" s="810"/>
      <c r="N37" s="810"/>
      <c r="O37" s="810"/>
      <c r="P37" s="810"/>
      <c r="Q37" s="810"/>
      <c r="R37" s="810"/>
      <c r="S37" s="810"/>
      <c r="T37" s="810"/>
      <c r="U37" s="810"/>
      <c r="V37" s="810"/>
    </row>
    <row r="38" spans="1:22" x14ac:dyDescent="0.25">
      <c r="A38" s="810"/>
      <c r="B38" s="810"/>
      <c r="C38" s="810"/>
      <c r="D38" s="810"/>
      <c r="E38" s="810"/>
      <c r="F38" s="810"/>
      <c r="G38" s="810"/>
      <c r="H38" s="810"/>
      <c r="I38" s="810"/>
      <c r="J38" s="810"/>
      <c r="K38" s="810"/>
      <c r="L38" s="810"/>
      <c r="M38" s="810"/>
      <c r="N38" s="810"/>
      <c r="O38" s="810"/>
      <c r="P38" s="810"/>
      <c r="Q38" s="810"/>
      <c r="R38" s="810"/>
      <c r="S38" s="810"/>
      <c r="T38" s="810"/>
      <c r="U38" s="810"/>
      <c r="V38" s="810"/>
    </row>
    <row r="39" spans="1:22" x14ac:dyDescent="0.25">
      <c r="A39" s="810"/>
      <c r="B39" s="810"/>
      <c r="C39" s="810"/>
      <c r="D39" s="810"/>
      <c r="E39" s="810"/>
      <c r="F39" s="810"/>
      <c r="G39" s="810"/>
      <c r="H39" s="810"/>
      <c r="I39" s="810"/>
      <c r="J39" s="810"/>
      <c r="K39" s="810"/>
      <c r="L39" s="810"/>
      <c r="M39" s="810"/>
      <c r="N39" s="810"/>
      <c r="O39" s="810"/>
      <c r="P39" s="810"/>
      <c r="Q39" s="810"/>
      <c r="R39" s="810"/>
      <c r="S39" s="810"/>
      <c r="T39" s="810"/>
      <c r="U39" s="810"/>
      <c r="V39" s="810"/>
    </row>
    <row r="40" spans="1:22" x14ac:dyDescent="0.25">
      <c r="A40" s="810"/>
      <c r="B40" s="810"/>
      <c r="C40" s="810"/>
      <c r="D40" s="810"/>
      <c r="E40" s="810"/>
      <c r="F40" s="810"/>
      <c r="G40" s="810"/>
      <c r="H40" s="810"/>
      <c r="I40" s="810"/>
      <c r="J40" s="810"/>
      <c r="K40" s="810"/>
      <c r="L40" s="810"/>
      <c r="M40" s="810"/>
      <c r="N40" s="810"/>
      <c r="O40" s="810"/>
      <c r="P40" s="810"/>
      <c r="Q40" s="810"/>
      <c r="R40" s="810"/>
      <c r="S40" s="810"/>
      <c r="T40" s="810"/>
      <c r="U40" s="810"/>
      <c r="V40" s="810"/>
    </row>
    <row r="41" spans="1:22" x14ac:dyDescent="0.25">
      <c r="A41" s="810"/>
      <c r="B41" s="810"/>
      <c r="C41" s="810"/>
      <c r="D41" s="810"/>
      <c r="E41" s="810"/>
      <c r="F41" s="810"/>
      <c r="G41" s="810"/>
      <c r="H41" s="810"/>
      <c r="I41" s="810"/>
      <c r="J41" s="810"/>
      <c r="K41" s="810"/>
      <c r="L41" s="810"/>
      <c r="M41" s="810"/>
      <c r="N41" s="810"/>
      <c r="O41" s="810"/>
      <c r="P41" s="810"/>
      <c r="Q41" s="810"/>
      <c r="R41" s="810"/>
      <c r="S41" s="810"/>
      <c r="T41" s="810"/>
      <c r="U41" s="810"/>
      <c r="V41" s="810"/>
    </row>
    <row r="42" spans="1:22" x14ac:dyDescent="0.25">
      <c r="A42" s="810"/>
      <c r="B42" s="810"/>
      <c r="C42" s="810"/>
      <c r="D42" s="810"/>
      <c r="E42" s="810"/>
      <c r="F42" s="810"/>
      <c r="G42" s="810"/>
      <c r="H42" s="810"/>
      <c r="I42" s="810"/>
      <c r="J42" s="810"/>
      <c r="K42" s="810"/>
      <c r="L42" s="810"/>
      <c r="M42" s="810"/>
      <c r="N42" s="810"/>
      <c r="O42" s="810"/>
      <c r="P42" s="810"/>
      <c r="Q42" s="810"/>
      <c r="R42" s="810"/>
      <c r="S42" s="810"/>
      <c r="T42" s="810"/>
      <c r="U42" s="810"/>
      <c r="V42" s="810"/>
    </row>
    <row r="43" spans="1:22" x14ac:dyDescent="0.25">
      <c r="A43" s="810"/>
      <c r="B43" s="810"/>
      <c r="C43" s="810"/>
      <c r="D43" s="810"/>
      <c r="E43" s="810"/>
      <c r="F43" s="810"/>
      <c r="G43" s="810"/>
      <c r="H43" s="810"/>
      <c r="I43" s="810"/>
      <c r="J43" s="810"/>
      <c r="K43" s="810"/>
      <c r="L43" s="810"/>
      <c r="M43" s="810"/>
      <c r="N43" s="810"/>
      <c r="O43" s="810"/>
      <c r="P43" s="810"/>
      <c r="Q43" s="810"/>
      <c r="R43" s="810"/>
      <c r="S43" s="810"/>
      <c r="T43" s="810"/>
      <c r="U43" s="810"/>
      <c r="V43" s="810"/>
    </row>
    <row r="44" spans="1:22" x14ac:dyDescent="0.25">
      <c r="A44" s="810"/>
      <c r="B44" s="810"/>
      <c r="C44" s="810"/>
      <c r="D44" s="810"/>
      <c r="E44" s="810"/>
      <c r="F44" s="810"/>
      <c r="G44" s="810"/>
      <c r="H44" s="810"/>
      <c r="I44" s="810"/>
      <c r="J44" s="810"/>
      <c r="K44" s="810"/>
      <c r="L44" s="810"/>
      <c r="M44" s="810"/>
      <c r="N44" s="810"/>
      <c r="O44" s="810"/>
      <c r="P44" s="810"/>
      <c r="Q44" s="810"/>
      <c r="R44" s="810"/>
      <c r="S44" s="810"/>
      <c r="T44" s="810"/>
      <c r="U44" s="810"/>
      <c r="V44" s="810"/>
    </row>
    <row r="45" spans="1:22" x14ac:dyDescent="0.25">
      <c r="A45" s="810"/>
      <c r="B45" s="810"/>
      <c r="C45" s="810"/>
      <c r="D45" s="810"/>
      <c r="E45" s="810"/>
      <c r="F45" s="810"/>
      <c r="G45" s="810"/>
      <c r="H45" s="810"/>
      <c r="I45" s="810"/>
      <c r="J45" s="810"/>
      <c r="K45" s="810"/>
      <c r="L45" s="810"/>
      <c r="M45" s="810"/>
      <c r="N45" s="810"/>
      <c r="O45" s="810"/>
      <c r="P45" s="810"/>
      <c r="Q45" s="810"/>
      <c r="R45" s="810"/>
      <c r="S45" s="810"/>
      <c r="T45" s="810"/>
      <c r="U45" s="810"/>
      <c r="V45" s="810"/>
    </row>
    <row r="46" spans="1:22" x14ac:dyDescent="0.25">
      <c r="A46" s="810"/>
      <c r="B46" s="810"/>
      <c r="C46" s="810"/>
      <c r="D46" s="810"/>
      <c r="E46" s="810"/>
      <c r="F46" s="810"/>
      <c r="G46" s="810"/>
      <c r="H46" s="810"/>
      <c r="I46" s="810"/>
      <c r="J46" s="810"/>
      <c r="K46" s="810"/>
      <c r="L46" s="810"/>
      <c r="M46" s="810"/>
      <c r="N46" s="810"/>
      <c r="O46" s="810"/>
      <c r="P46" s="810"/>
      <c r="Q46" s="810"/>
      <c r="R46" s="810"/>
      <c r="S46" s="810"/>
      <c r="T46" s="810"/>
      <c r="U46" s="810"/>
      <c r="V46" s="810"/>
    </row>
    <row r="47" spans="1:22" x14ac:dyDescent="0.25">
      <c r="A47" s="810"/>
      <c r="B47" s="810"/>
      <c r="C47" s="810"/>
      <c r="D47" s="810"/>
      <c r="E47" s="810"/>
      <c r="F47" s="810"/>
      <c r="G47" s="810"/>
      <c r="H47" s="810"/>
      <c r="I47" s="810"/>
      <c r="J47" s="810"/>
      <c r="K47" s="810"/>
      <c r="L47" s="810"/>
      <c r="M47" s="810"/>
      <c r="N47" s="810"/>
      <c r="O47" s="810"/>
      <c r="P47" s="810"/>
      <c r="Q47" s="810"/>
      <c r="R47" s="810"/>
      <c r="S47" s="810"/>
      <c r="T47" s="810"/>
      <c r="U47" s="810"/>
      <c r="V47" s="810"/>
    </row>
    <row r="48" spans="1:22" x14ac:dyDescent="0.25">
      <c r="A48" s="810"/>
      <c r="B48" s="810"/>
      <c r="C48" s="810"/>
      <c r="D48" s="810"/>
      <c r="E48" s="810"/>
      <c r="F48" s="810"/>
      <c r="G48" s="810"/>
      <c r="H48" s="810"/>
      <c r="I48" s="810"/>
      <c r="J48" s="810"/>
      <c r="K48" s="810"/>
      <c r="L48" s="810"/>
      <c r="M48" s="810"/>
      <c r="N48" s="810"/>
      <c r="O48" s="810"/>
      <c r="P48" s="810"/>
      <c r="Q48" s="810"/>
      <c r="R48" s="810"/>
      <c r="S48" s="810"/>
      <c r="T48" s="810"/>
      <c r="U48" s="810"/>
      <c r="V48" s="810"/>
    </row>
    <row r="49" spans="1:22" x14ac:dyDescent="0.25">
      <c r="A49" s="810"/>
      <c r="B49" s="810"/>
      <c r="C49" s="810"/>
      <c r="D49" s="810"/>
      <c r="E49" s="810"/>
      <c r="F49" s="810"/>
      <c r="G49" s="810"/>
      <c r="H49" s="810"/>
      <c r="I49" s="810"/>
      <c r="J49" s="810"/>
      <c r="K49" s="810"/>
      <c r="L49" s="810"/>
      <c r="M49" s="810"/>
      <c r="N49" s="810"/>
      <c r="O49" s="810"/>
      <c r="P49" s="810"/>
      <c r="Q49" s="810"/>
      <c r="R49" s="810"/>
      <c r="S49" s="810"/>
      <c r="T49" s="810"/>
      <c r="U49" s="810"/>
      <c r="V49" s="810"/>
    </row>
    <row r="50" spans="1:22" x14ac:dyDescent="0.25">
      <c r="A50" s="810"/>
      <c r="B50" s="810"/>
      <c r="C50" s="810"/>
      <c r="D50" s="810"/>
      <c r="E50" s="810"/>
      <c r="F50" s="810"/>
      <c r="G50" s="810"/>
      <c r="H50" s="810"/>
      <c r="I50" s="810"/>
      <c r="J50" s="810"/>
      <c r="K50" s="810"/>
      <c r="L50" s="810"/>
      <c r="M50" s="810"/>
      <c r="N50" s="810"/>
      <c r="O50" s="810"/>
      <c r="P50" s="810"/>
      <c r="Q50" s="810"/>
      <c r="R50" s="810"/>
      <c r="S50" s="810"/>
      <c r="T50" s="810"/>
      <c r="U50" s="810"/>
      <c r="V50" s="810"/>
    </row>
    <row r="51" spans="1:22" x14ac:dyDescent="0.25">
      <c r="A51" s="810"/>
      <c r="B51" s="810"/>
      <c r="C51" s="810"/>
      <c r="D51" s="810"/>
      <c r="E51" s="810"/>
      <c r="F51" s="810"/>
      <c r="G51" s="810"/>
      <c r="H51" s="810"/>
      <c r="I51" s="810"/>
      <c r="J51" s="810"/>
      <c r="K51" s="810"/>
      <c r="L51" s="810"/>
      <c r="M51" s="810"/>
      <c r="N51" s="810"/>
      <c r="O51" s="810"/>
      <c r="P51" s="810"/>
      <c r="Q51" s="810"/>
      <c r="R51" s="810"/>
      <c r="S51" s="810"/>
      <c r="T51" s="810"/>
      <c r="U51" s="810"/>
      <c r="V51" s="810"/>
    </row>
    <row r="52" spans="1:22" x14ac:dyDescent="0.25">
      <c r="A52" s="810"/>
      <c r="B52" s="810"/>
      <c r="C52" s="810"/>
      <c r="D52" s="810"/>
      <c r="E52" s="810"/>
      <c r="F52" s="810"/>
      <c r="G52" s="810"/>
      <c r="H52" s="810"/>
      <c r="I52" s="810"/>
      <c r="J52" s="810"/>
      <c r="K52" s="810"/>
      <c r="L52" s="810"/>
      <c r="M52" s="810"/>
      <c r="N52" s="810"/>
      <c r="O52" s="810"/>
      <c r="P52" s="810"/>
      <c r="Q52" s="810"/>
      <c r="R52" s="810"/>
      <c r="S52" s="810"/>
      <c r="T52" s="810"/>
      <c r="U52" s="810"/>
      <c r="V52" s="810"/>
    </row>
    <row r="53" spans="1:22" x14ac:dyDescent="0.25">
      <c r="A53" s="810"/>
      <c r="B53" s="810"/>
      <c r="C53" s="810"/>
      <c r="D53" s="810"/>
      <c r="E53" s="810"/>
      <c r="F53" s="810"/>
      <c r="G53" s="810"/>
      <c r="H53" s="810"/>
      <c r="I53" s="810"/>
      <c r="J53" s="810"/>
      <c r="K53" s="810"/>
      <c r="L53" s="810"/>
      <c r="M53" s="810"/>
      <c r="N53" s="810"/>
      <c r="O53" s="810"/>
      <c r="P53" s="810"/>
      <c r="Q53" s="810"/>
      <c r="R53" s="810"/>
      <c r="S53" s="810"/>
      <c r="T53" s="810"/>
      <c r="U53" s="810"/>
      <c r="V53" s="810"/>
    </row>
    <row r="54" spans="1:22" x14ac:dyDescent="0.25">
      <c r="A54" s="810"/>
      <c r="B54" s="810"/>
      <c r="C54" s="810"/>
      <c r="D54" s="810"/>
      <c r="E54" s="810"/>
      <c r="F54" s="810"/>
      <c r="G54" s="810"/>
      <c r="H54" s="810"/>
      <c r="I54" s="810"/>
      <c r="J54" s="810"/>
      <c r="K54" s="810"/>
      <c r="L54" s="810"/>
      <c r="M54" s="810"/>
      <c r="N54" s="810"/>
      <c r="O54" s="810"/>
      <c r="P54" s="810"/>
      <c r="Q54" s="810"/>
      <c r="R54" s="810"/>
      <c r="S54" s="810"/>
      <c r="T54" s="810"/>
      <c r="U54" s="810"/>
      <c r="V54" s="810"/>
    </row>
    <row r="55" spans="1:22" x14ac:dyDescent="0.25">
      <c r="A55" s="810"/>
      <c r="B55" s="810"/>
      <c r="C55" s="810"/>
      <c r="D55" s="810"/>
      <c r="E55" s="810"/>
      <c r="F55" s="810"/>
      <c r="G55" s="810"/>
      <c r="H55" s="810"/>
      <c r="I55" s="810"/>
      <c r="J55" s="810"/>
      <c r="K55" s="810"/>
      <c r="L55" s="810"/>
      <c r="M55" s="810"/>
      <c r="N55" s="810"/>
      <c r="O55" s="810"/>
      <c r="P55" s="810"/>
      <c r="Q55" s="810"/>
      <c r="R55" s="810"/>
      <c r="S55" s="810"/>
      <c r="T55" s="810"/>
      <c r="U55" s="810"/>
      <c r="V55" s="810"/>
    </row>
    <row r="56" spans="1:22" x14ac:dyDescent="0.25">
      <c r="A56" s="810"/>
      <c r="B56" s="810"/>
      <c r="C56" s="810"/>
      <c r="D56" s="810"/>
      <c r="E56" s="810"/>
      <c r="F56" s="810"/>
      <c r="G56" s="810"/>
      <c r="H56" s="810"/>
      <c r="I56" s="810"/>
      <c r="J56" s="810"/>
      <c r="K56" s="810"/>
      <c r="L56" s="810"/>
      <c r="M56" s="810"/>
      <c r="N56" s="810"/>
      <c r="O56" s="810"/>
      <c r="P56" s="810"/>
      <c r="Q56" s="810"/>
      <c r="R56" s="810"/>
      <c r="S56" s="810"/>
      <c r="T56" s="810"/>
      <c r="U56" s="810"/>
      <c r="V56" s="810"/>
    </row>
    <row r="57" spans="1:22" x14ac:dyDescent="0.25">
      <c r="A57" s="810"/>
      <c r="B57" s="810"/>
      <c r="C57" s="810"/>
      <c r="D57" s="810"/>
      <c r="E57" s="810"/>
      <c r="F57" s="810"/>
      <c r="G57" s="810"/>
      <c r="H57" s="810"/>
      <c r="I57" s="810"/>
      <c r="J57" s="810"/>
      <c r="K57" s="810"/>
      <c r="L57" s="810"/>
      <c r="M57" s="810"/>
      <c r="N57" s="810"/>
      <c r="O57" s="810"/>
      <c r="P57" s="810"/>
      <c r="Q57" s="810"/>
      <c r="R57" s="810"/>
      <c r="S57" s="810"/>
      <c r="T57" s="810"/>
      <c r="U57" s="810"/>
      <c r="V57" s="810"/>
    </row>
    <row r="58" spans="1:22" x14ac:dyDescent="0.25">
      <c r="A58" s="810"/>
      <c r="B58" s="810"/>
      <c r="C58" s="810"/>
      <c r="D58" s="810"/>
      <c r="E58" s="810"/>
      <c r="F58" s="810"/>
      <c r="G58" s="810"/>
      <c r="H58" s="810"/>
      <c r="I58" s="810"/>
      <c r="J58" s="810"/>
      <c r="K58" s="810"/>
      <c r="L58" s="810"/>
      <c r="M58" s="810"/>
      <c r="N58" s="810"/>
      <c r="O58" s="810"/>
      <c r="P58" s="810"/>
      <c r="Q58" s="810"/>
      <c r="R58" s="810"/>
      <c r="S58" s="810"/>
      <c r="T58" s="810"/>
      <c r="U58" s="810"/>
      <c r="V58" s="810"/>
    </row>
    <row r="59" spans="1:22" x14ac:dyDescent="0.25">
      <c r="A59" s="810"/>
      <c r="B59" s="810"/>
      <c r="C59" s="810"/>
      <c r="D59" s="810"/>
      <c r="E59" s="810"/>
      <c r="F59" s="810"/>
      <c r="G59" s="810"/>
      <c r="H59" s="810"/>
      <c r="I59" s="810"/>
      <c r="J59" s="810"/>
      <c r="K59" s="810"/>
      <c r="L59" s="810"/>
      <c r="M59" s="810"/>
      <c r="N59" s="810"/>
      <c r="O59" s="810"/>
      <c r="P59" s="810"/>
      <c r="Q59" s="810"/>
      <c r="R59" s="810"/>
      <c r="S59" s="810"/>
      <c r="T59" s="810"/>
      <c r="U59" s="810"/>
      <c r="V59" s="810"/>
    </row>
    <row r="60" spans="1:22" x14ac:dyDescent="0.25">
      <c r="A60" s="810"/>
      <c r="B60" s="810"/>
      <c r="C60" s="810"/>
      <c r="D60" s="810"/>
      <c r="E60" s="810"/>
      <c r="F60" s="810"/>
      <c r="G60" s="810"/>
      <c r="H60" s="810"/>
      <c r="I60" s="810"/>
      <c r="J60" s="810"/>
      <c r="K60" s="810"/>
      <c r="L60" s="810"/>
      <c r="M60" s="810"/>
      <c r="N60" s="810"/>
      <c r="O60" s="810"/>
      <c r="P60" s="810"/>
      <c r="Q60" s="810"/>
      <c r="R60" s="810"/>
      <c r="S60" s="810"/>
      <c r="T60" s="810"/>
      <c r="U60" s="810"/>
      <c r="V60" s="810"/>
    </row>
    <row r="61" spans="1:22" x14ac:dyDescent="0.25">
      <c r="A61" s="810"/>
      <c r="B61" s="810"/>
      <c r="C61" s="810"/>
      <c r="D61" s="810"/>
      <c r="E61" s="810"/>
      <c r="F61" s="810"/>
      <c r="G61" s="810"/>
      <c r="H61" s="810"/>
      <c r="I61" s="810"/>
      <c r="J61" s="810"/>
      <c r="K61" s="810"/>
      <c r="L61" s="810"/>
      <c r="M61" s="810"/>
      <c r="N61" s="810"/>
      <c r="O61" s="810"/>
      <c r="P61" s="810"/>
      <c r="Q61" s="810"/>
      <c r="R61" s="810"/>
      <c r="S61" s="810"/>
      <c r="T61" s="810"/>
      <c r="U61" s="810"/>
      <c r="V61" s="810"/>
    </row>
    <row r="62" spans="1:22" x14ac:dyDescent="0.25">
      <c r="A62" s="810"/>
      <c r="B62" s="810"/>
      <c r="C62" s="810"/>
      <c r="D62" s="810"/>
      <c r="E62" s="810"/>
      <c r="F62" s="810"/>
      <c r="G62" s="810"/>
      <c r="H62" s="810"/>
      <c r="I62" s="810"/>
      <c r="J62" s="810"/>
      <c r="K62" s="810"/>
      <c r="L62" s="810"/>
      <c r="M62" s="810"/>
      <c r="N62" s="810"/>
      <c r="O62" s="810"/>
      <c r="P62" s="810"/>
      <c r="Q62" s="810"/>
      <c r="R62" s="810"/>
      <c r="S62" s="810"/>
      <c r="T62" s="810"/>
      <c r="U62" s="810"/>
      <c r="V62" s="810"/>
    </row>
    <row r="63" spans="1:22" x14ac:dyDescent="0.25">
      <c r="A63" s="810"/>
      <c r="B63" s="810"/>
      <c r="C63" s="810"/>
      <c r="D63" s="810"/>
      <c r="E63" s="810"/>
      <c r="F63" s="810"/>
      <c r="G63" s="810"/>
      <c r="H63" s="810"/>
      <c r="I63" s="810"/>
      <c r="J63" s="810"/>
      <c r="K63" s="810"/>
      <c r="L63" s="810"/>
      <c r="M63" s="810"/>
      <c r="N63" s="810"/>
      <c r="O63" s="810"/>
      <c r="P63" s="810"/>
      <c r="Q63" s="810"/>
      <c r="R63" s="810"/>
      <c r="S63" s="810"/>
      <c r="T63" s="810"/>
      <c r="U63" s="810"/>
      <c r="V63" s="810"/>
    </row>
    <row r="64" spans="1:22" x14ac:dyDescent="0.25">
      <c r="A64" s="810"/>
      <c r="B64" s="810"/>
      <c r="C64" s="810"/>
      <c r="D64" s="810"/>
      <c r="E64" s="810"/>
      <c r="F64" s="810"/>
      <c r="G64" s="810"/>
      <c r="H64" s="810"/>
      <c r="I64" s="810"/>
      <c r="J64" s="810"/>
      <c r="K64" s="810"/>
      <c r="L64" s="810"/>
      <c r="M64" s="810"/>
      <c r="N64" s="810"/>
      <c r="O64" s="810"/>
      <c r="P64" s="810"/>
      <c r="Q64" s="810"/>
      <c r="R64" s="810"/>
      <c r="S64" s="810"/>
      <c r="T64" s="810"/>
      <c r="U64" s="810"/>
      <c r="V64" s="810"/>
    </row>
    <row r="65" spans="1:22" x14ac:dyDescent="0.25">
      <c r="A65" s="810"/>
      <c r="B65" s="810"/>
      <c r="C65" s="810"/>
      <c r="D65" s="810"/>
      <c r="E65" s="810"/>
      <c r="F65" s="810"/>
      <c r="G65" s="810"/>
      <c r="H65" s="810"/>
      <c r="I65" s="810"/>
      <c r="J65" s="810"/>
      <c r="K65" s="810"/>
      <c r="L65" s="810"/>
      <c r="M65" s="810"/>
      <c r="N65" s="810"/>
      <c r="O65" s="810"/>
      <c r="P65" s="810"/>
      <c r="Q65" s="810"/>
      <c r="R65" s="810"/>
      <c r="S65" s="810"/>
      <c r="T65" s="810"/>
      <c r="U65" s="810"/>
      <c r="V65" s="810"/>
    </row>
    <row r="66" spans="1:22" x14ac:dyDescent="0.25">
      <c r="A66" s="810"/>
      <c r="B66" s="810"/>
      <c r="C66" s="810"/>
      <c r="D66" s="810"/>
      <c r="E66" s="810"/>
      <c r="F66" s="810"/>
      <c r="G66" s="810"/>
      <c r="H66" s="810"/>
      <c r="I66" s="810"/>
      <c r="J66" s="810"/>
      <c r="K66" s="810"/>
      <c r="L66" s="810"/>
      <c r="M66" s="810"/>
      <c r="N66" s="810"/>
      <c r="O66" s="810"/>
      <c r="P66" s="810"/>
      <c r="Q66" s="810"/>
      <c r="R66" s="810"/>
      <c r="S66" s="810"/>
      <c r="T66" s="810"/>
      <c r="U66" s="810"/>
      <c r="V66" s="810"/>
    </row>
    <row r="67" spans="1:22" x14ac:dyDescent="0.25">
      <c r="A67" s="810"/>
      <c r="B67" s="810"/>
      <c r="C67" s="810"/>
      <c r="D67" s="810"/>
      <c r="E67" s="810"/>
      <c r="F67" s="810"/>
      <c r="G67" s="810"/>
      <c r="H67" s="810"/>
      <c r="I67" s="810"/>
      <c r="J67" s="810"/>
      <c r="K67" s="810"/>
      <c r="L67" s="810"/>
      <c r="M67" s="810"/>
      <c r="N67" s="810"/>
      <c r="O67" s="810"/>
      <c r="P67" s="810"/>
      <c r="Q67" s="810"/>
      <c r="R67" s="810"/>
      <c r="S67" s="810"/>
      <c r="T67" s="810"/>
      <c r="U67" s="810"/>
      <c r="V67" s="810"/>
    </row>
    <row r="68" spans="1:22" x14ac:dyDescent="0.25">
      <c r="A68" s="810"/>
      <c r="B68" s="810"/>
      <c r="C68" s="810"/>
      <c r="D68" s="810"/>
      <c r="E68" s="810"/>
      <c r="F68" s="810"/>
      <c r="G68" s="810"/>
      <c r="H68" s="810"/>
      <c r="I68" s="810"/>
      <c r="J68" s="810"/>
      <c r="K68" s="810"/>
      <c r="L68" s="810"/>
      <c r="M68" s="810"/>
      <c r="N68" s="810"/>
      <c r="O68" s="810"/>
      <c r="P68" s="810"/>
      <c r="Q68" s="810"/>
      <c r="R68" s="810"/>
      <c r="S68" s="810"/>
      <c r="T68" s="810"/>
      <c r="U68" s="810"/>
      <c r="V68" s="810"/>
    </row>
    <row r="69" spans="1:22" x14ac:dyDescent="0.25">
      <c r="A69" s="810"/>
      <c r="B69" s="810"/>
      <c r="C69" s="810"/>
      <c r="D69" s="810"/>
      <c r="E69" s="810"/>
      <c r="F69" s="810"/>
      <c r="G69" s="810"/>
      <c r="H69" s="810"/>
      <c r="I69" s="810"/>
      <c r="J69" s="810"/>
      <c r="K69" s="810"/>
      <c r="L69" s="810"/>
      <c r="M69" s="810"/>
      <c r="N69" s="810"/>
      <c r="O69" s="810"/>
      <c r="P69" s="810"/>
      <c r="Q69" s="810"/>
      <c r="R69" s="810"/>
      <c r="S69" s="810"/>
      <c r="T69" s="810"/>
      <c r="U69" s="810"/>
      <c r="V69" s="810"/>
    </row>
    <row r="70" spans="1:22" x14ac:dyDescent="0.25">
      <c r="A70" s="810"/>
      <c r="B70" s="810"/>
      <c r="C70" s="810"/>
      <c r="D70" s="810"/>
      <c r="E70" s="810"/>
      <c r="F70" s="810"/>
      <c r="G70" s="810"/>
      <c r="H70" s="810"/>
      <c r="I70" s="810"/>
      <c r="J70" s="810"/>
      <c r="K70" s="810"/>
      <c r="L70" s="810"/>
      <c r="M70" s="810"/>
      <c r="N70" s="810"/>
      <c r="O70" s="810"/>
      <c r="P70" s="810"/>
      <c r="Q70" s="810"/>
      <c r="R70" s="810"/>
      <c r="S70" s="810"/>
      <c r="T70" s="810"/>
      <c r="U70" s="810"/>
      <c r="V70" s="810"/>
    </row>
    <row r="71" spans="1:22" x14ac:dyDescent="0.25">
      <c r="A71" s="810"/>
      <c r="B71" s="810"/>
      <c r="C71" s="810"/>
      <c r="D71" s="810"/>
      <c r="E71" s="810"/>
      <c r="F71" s="810"/>
      <c r="G71" s="810"/>
      <c r="H71" s="810"/>
      <c r="I71" s="810"/>
      <c r="J71" s="810"/>
      <c r="K71" s="810"/>
      <c r="L71" s="810"/>
      <c r="M71" s="810"/>
      <c r="N71" s="810"/>
      <c r="O71" s="810"/>
      <c r="P71" s="810"/>
      <c r="Q71" s="810"/>
      <c r="R71" s="810"/>
      <c r="S71" s="810"/>
      <c r="T71" s="810"/>
      <c r="U71" s="810"/>
      <c r="V71" s="810"/>
    </row>
    <row r="72" spans="1:22" x14ac:dyDescent="0.25">
      <c r="A72" s="810"/>
      <c r="B72" s="810"/>
      <c r="C72" s="810"/>
      <c r="D72" s="810"/>
      <c r="E72" s="810"/>
      <c r="F72" s="810"/>
      <c r="G72" s="810"/>
      <c r="H72" s="810"/>
      <c r="I72" s="810"/>
      <c r="J72" s="810"/>
      <c r="K72" s="810"/>
      <c r="L72" s="810"/>
      <c r="M72" s="810"/>
      <c r="N72" s="810"/>
      <c r="O72" s="810"/>
      <c r="P72" s="810"/>
      <c r="Q72" s="810"/>
      <c r="R72" s="810"/>
      <c r="S72" s="810"/>
      <c r="T72" s="810"/>
      <c r="U72" s="810"/>
      <c r="V72" s="810"/>
    </row>
    <row r="73" spans="1:22" x14ac:dyDescent="0.25">
      <c r="A73" s="810"/>
      <c r="B73" s="810"/>
      <c r="C73" s="810"/>
      <c r="D73" s="810"/>
      <c r="E73" s="810"/>
      <c r="F73" s="810"/>
      <c r="G73" s="810"/>
      <c r="H73" s="810"/>
      <c r="I73" s="810"/>
      <c r="J73" s="810"/>
      <c r="K73" s="810"/>
      <c r="L73" s="810"/>
      <c r="M73" s="810"/>
      <c r="N73" s="810"/>
      <c r="O73" s="810"/>
      <c r="P73" s="810"/>
      <c r="Q73" s="810"/>
      <c r="R73" s="810"/>
      <c r="S73" s="810"/>
      <c r="T73" s="810"/>
      <c r="U73" s="810"/>
      <c r="V73" s="810"/>
    </row>
    <row r="74" spans="1:22" x14ac:dyDescent="0.25">
      <c r="A74" s="810"/>
      <c r="B74" s="810"/>
      <c r="C74" s="810"/>
      <c r="D74" s="810"/>
      <c r="E74" s="810"/>
      <c r="F74" s="810"/>
      <c r="G74" s="810"/>
      <c r="H74" s="810"/>
      <c r="I74" s="810"/>
      <c r="J74" s="810"/>
      <c r="K74" s="810"/>
      <c r="L74" s="810"/>
      <c r="M74" s="810"/>
      <c r="N74" s="810"/>
      <c r="O74" s="810"/>
      <c r="P74" s="810"/>
      <c r="Q74" s="810"/>
      <c r="R74" s="810"/>
      <c r="S74" s="810"/>
      <c r="T74" s="810"/>
      <c r="U74" s="810"/>
      <c r="V74" s="810"/>
    </row>
    <row r="75" spans="1:22" x14ac:dyDescent="0.25">
      <c r="A75" s="810"/>
      <c r="B75" s="810"/>
      <c r="C75" s="810"/>
      <c r="D75" s="810"/>
      <c r="E75" s="810"/>
      <c r="F75" s="810"/>
      <c r="G75" s="810"/>
      <c r="H75" s="810"/>
      <c r="I75" s="810"/>
      <c r="J75" s="810"/>
      <c r="K75" s="810"/>
      <c r="L75" s="810"/>
      <c r="M75" s="810"/>
      <c r="N75" s="810"/>
      <c r="O75" s="810"/>
      <c r="P75" s="810"/>
      <c r="Q75" s="810"/>
      <c r="R75" s="810"/>
      <c r="S75" s="810"/>
      <c r="T75" s="810"/>
      <c r="U75" s="810"/>
      <c r="V75" s="810"/>
    </row>
    <row r="76" spans="1:22" x14ac:dyDescent="0.25">
      <c r="A76" s="810"/>
      <c r="B76" s="810"/>
      <c r="C76" s="810"/>
      <c r="D76" s="810"/>
      <c r="E76" s="810"/>
      <c r="F76" s="810"/>
      <c r="G76" s="810"/>
      <c r="H76" s="810"/>
      <c r="I76" s="810"/>
      <c r="J76" s="810"/>
      <c r="K76" s="810"/>
      <c r="L76" s="810"/>
      <c r="M76" s="810"/>
      <c r="N76" s="810"/>
      <c r="O76" s="810"/>
      <c r="P76" s="810"/>
      <c r="Q76" s="810"/>
      <c r="R76" s="810"/>
      <c r="S76" s="810"/>
      <c r="T76" s="810"/>
      <c r="U76" s="810"/>
      <c r="V76" s="810"/>
    </row>
    <row r="77" spans="1:22" x14ac:dyDescent="0.25">
      <c r="A77" s="810"/>
      <c r="B77" s="810"/>
      <c r="C77" s="810"/>
      <c r="D77" s="810"/>
      <c r="E77" s="810"/>
      <c r="F77" s="810"/>
      <c r="G77" s="810"/>
      <c r="H77" s="810"/>
      <c r="I77" s="810"/>
      <c r="J77" s="810"/>
      <c r="K77" s="810"/>
      <c r="L77" s="810"/>
      <c r="M77" s="810"/>
      <c r="N77" s="810"/>
      <c r="O77" s="810"/>
      <c r="P77" s="810"/>
      <c r="Q77" s="810"/>
      <c r="R77" s="810"/>
      <c r="S77" s="810"/>
      <c r="T77" s="810"/>
      <c r="U77" s="810"/>
      <c r="V77" s="810"/>
    </row>
    <row r="78" spans="1:22" x14ac:dyDescent="0.25">
      <c r="A78" s="810"/>
      <c r="B78" s="810"/>
      <c r="C78" s="810"/>
      <c r="D78" s="810"/>
      <c r="E78" s="810"/>
      <c r="F78" s="810"/>
      <c r="G78" s="810"/>
      <c r="H78" s="810"/>
      <c r="I78" s="810"/>
      <c r="J78" s="810"/>
      <c r="K78" s="810"/>
      <c r="L78" s="810"/>
      <c r="M78" s="810"/>
      <c r="N78" s="810"/>
      <c r="O78" s="810"/>
      <c r="P78" s="810"/>
      <c r="Q78" s="810"/>
      <c r="R78" s="810"/>
      <c r="S78" s="810"/>
      <c r="T78" s="810"/>
      <c r="U78" s="810"/>
      <c r="V78" s="810"/>
    </row>
    <row r="79" spans="1:22" x14ac:dyDescent="0.25">
      <c r="A79" s="810"/>
      <c r="B79" s="810"/>
      <c r="C79" s="810"/>
      <c r="D79" s="810"/>
      <c r="E79" s="810"/>
      <c r="F79" s="810"/>
      <c r="G79" s="810"/>
      <c r="H79" s="810"/>
      <c r="I79" s="810"/>
      <c r="J79" s="810"/>
      <c r="K79" s="810"/>
      <c r="L79" s="810"/>
      <c r="M79" s="810"/>
      <c r="N79" s="810"/>
      <c r="O79" s="810"/>
      <c r="P79" s="810"/>
      <c r="Q79" s="810"/>
      <c r="R79" s="810"/>
      <c r="S79" s="810"/>
      <c r="T79" s="810"/>
      <c r="U79" s="810"/>
      <c r="V79" s="810"/>
    </row>
    <row r="80" spans="1:22" x14ac:dyDescent="0.25">
      <c r="A80" s="810"/>
      <c r="B80" s="810"/>
      <c r="C80" s="810"/>
      <c r="D80" s="810"/>
      <c r="E80" s="810"/>
      <c r="F80" s="810"/>
      <c r="G80" s="810"/>
      <c r="H80" s="810"/>
      <c r="I80" s="810"/>
      <c r="J80" s="810"/>
      <c r="K80" s="810"/>
      <c r="L80" s="810"/>
      <c r="M80" s="810"/>
      <c r="N80" s="810"/>
      <c r="O80" s="810"/>
      <c r="P80" s="810"/>
      <c r="Q80" s="810"/>
      <c r="R80" s="810"/>
      <c r="S80" s="810"/>
      <c r="T80" s="810"/>
      <c r="U80" s="810"/>
      <c r="V80" s="810"/>
    </row>
    <row r="81" spans="1:22" x14ac:dyDescent="0.25">
      <c r="A81" s="810"/>
      <c r="B81" s="810"/>
      <c r="C81" s="810"/>
      <c r="D81" s="810"/>
      <c r="E81" s="810"/>
      <c r="F81" s="810"/>
      <c r="G81" s="810"/>
      <c r="H81" s="810"/>
      <c r="I81" s="810"/>
      <c r="J81" s="810"/>
      <c r="K81" s="810"/>
      <c r="L81" s="810"/>
      <c r="M81" s="810"/>
      <c r="N81" s="810"/>
      <c r="O81" s="810"/>
      <c r="P81" s="810"/>
      <c r="Q81" s="810"/>
      <c r="R81" s="810"/>
      <c r="S81" s="810"/>
      <c r="T81" s="810"/>
      <c r="U81" s="810"/>
      <c r="V81" s="810"/>
    </row>
    <row r="82" spans="1:22" x14ac:dyDescent="0.25">
      <c r="A82" s="810"/>
      <c r="B82" s="810"/>
      <c r="C82" s="810"/>
      <c r="D82" s="810"/>
      <c r="E82" s="810"/>
      <c r="F82" s="810"/>
      <c r="G82" s="810"/>
      <c r="H82" s="810"/>
      <c r="I82" s="810"/>
      <c r="J82" s="810"/>
      <c r="K82" s="810"/>
      <c r="L82" s="810"/>
      <c r="M82" s="810"/>
      <c r="N82" s="810"/>
      <c r="O82" s="810"/>
      <c r="P82" s="810"/>
      <c r="Q82" s="810"/>
      <c r="R82" s="810"/>
      <c r="S82" s="810"/>
      <c r="T82" s="810"/>
      <c r="U82" s="810"/>
      <c r="V82" s="810"/>
    </row>
    <row r="83" spans="1:22" x14ac:dyDescent="0.25">
      <c r="A83" s="810"/>
      <c r="B83" s="810"/>
      <c r="C83" s="810"/>
      <c r="D83" s="810"/>
      <c r="E83" s="810"/>
      <c r="F83" s="810"/>
      <c r="G83" s="810"/>
      <c r="H83" s="810"/>
      <c r="I83" s="810"/>
      <c r="J83" s="810"/>
      <c r="K83" s="810"/>
      <c r="L83" s="810"/>
      <c r="M83" s="810"/>
      <c r="N83" s="810"/>
      <c r="O83" s="810"/>
      <c r="P83" s="810"/>
      <c r="Q83" s="810"/>
      <c r="R83" s="810"/>
      <c r="S83" s="810"/>
      <c r="T83" s="810"/>
      <c r="U83" s="810"/>
      <c r="V83" s="810"/>
    </row>
    <row r="84" spans="1:22" x14ac:dyDescent="0.25">
      <c r="A84" s="810"/>
      <c r="B84" s="810"/>
      <c r="C84" s="810"/>
      <c r="D84" s="810"/>
      <c r="E84" s="810"/>
      <c r="F84" s="810"/>
      <c r="G84" s="810"/>
      <c r="H84" s="810"/>
      <c r="I84" s="810"/>
      <c r="J84" s="810"/>
      <c r="K84" s="810"/>
      <c r="L84" s="810"/>
      <c r="M84" s="810"/>
      <c r="N84" s="810"/>
      <c r="O84" s="810"/>
      <c r="P84" s="810"/>
      <c r="Q84" s="810"/>
      <c r="R84" s="810"/>
      <c r="S84" s="810"/>
      <c r="T84" s="810"/>
      <c r="U84" s="810"/>
      <c r="V84" s="810"/>
    </row>
    <row r="85" spans="1:22" x14ac:dyDescent="0.25">
      <c r="A85" s="810"/>
      <c r="B85" s="810"/>
      <c r="C85" s="810"/>
      <c r="D85" s="810"/>
      <c r="E85" s="810"/>
      <c r="F85" s="810"/>
      <c r="G85" s="810"/>
      <c r="H85" s="810"/>
      <c r="I85" s="810"/>
      <c r="J85" s="810"/>
      <c r="K85" s="810"/>
      <c r="L85" s="810"/>
      <c r="M85" s="810"/>
      <c r="N85" s="810"/>
      <c r="O85" s="810"/>
      <c r="P85" s="810"/>
      <c r="Q85" s="810"/>
      <c r="R85" s="810"/>
      <c r="S85" s="810"/>
      <c r="T85" s="810"/>
      <c r="U85" s="810"/>
      <c r="V85" s="810"/>
    </row>
    <row r="86" spans="1:22" x14ac:dyDescent="0.25">
      <c r="A86" s="810"/>
      <c r="B86" s="810"/>
      <c r="C86" s="810"/>
      <c r="D86" s="810"/>
      <c r="E86" s="810"/>
      <c r="F86" s="810"/>
      <c r="G86" s="810"/>
      <c r="H86" s="810"/>
      <c r="I86" s="810"/>
      <c r="J86" s="810"/>
      <c r="K86" s="810"/>
      <c r="L86" s="810"/>
      <c r="M86" s="810"/>
      <c r="N86" s="810"/>
      <c r="O86" s="810"/>
      <c r="P86" s="810"/>
      <c r="Q86" s="810"/>
      <c r="R86" s="810"/>
      <c r="S86" s="810"/>
      <c r="T86" s="810"/>
      <c r="U86" s="810"/>
      <c r="V86" s="810"/>
    </row>
    <row r="87" spans="1:22" x14ac:dyDescent="0.25">
      <c r="A87" s="810"/>
      <c r="B87" s="810"/>
      <c r="C87" s="810"/>
      <c r="D87" s="810"/>
      <c r="E87" s="810"/>
      <c r="F87" s="810"/>
      <c r="G87" s="810"/>
      <c r="H87" s="810"/>
      <c r="I87" s="810"/>
      <c r="J87" s="810"/>
      <c r="K87" s="810"/>
      <c r="L87" s="810"/>
      <c r="M87" s="810"/>
      <c r="N87" s="810"/>
      <c r="O87" s="810"/>
      <c r="P87" s="810"/>
      <c r="Q87" s="810"/>
      <c r="R87" s="810"/>
      <c r="S87" s="810"/>
      <c r="T87" s="810"/>
      <c r="U87" s="810"/>
      <c r="V87" s="810"/>
    </row>
    <row r="88" spans="1:22" x14ac:dyDescent="0.25">
      <c r="A88" s="810"/>
      <c r="B88" s="810"/>
      <c r="C88" s="810"/>
      <c r="D88" s="810"/>
      <c r="E88" s="810"/>
      <c r="F88" s="810"/>
      <c r="G88" s="810"/>
      <c r="H88" s="810"/>
      <c r="I88" s="810"/>
      <c r="J88" s="810"/>
      <c r="K88" s="810"/>
      <c r="L88" s="810"/>
      <c r="M88" s="810"/>
      <c r="N88" s="810"/>
      <c r="O88" s="810"/>
      <c r="P88" s="810"/>
      <c r="Q88" s="810"/>
      <c r="R88" s="810"/>
      <c r="S88" s="810"/>
      <c r="T88" s="810"/>
      <c r="U88" s="810"/>
      <c r="V88" s="810"/>
    </row>
    <row r="89" spans="1:22" x14ac:dyDescent="0.25">
      <c r="A89" s="810"/>
      <c r="B89" s="810"/>
      <c r="C89" s="810"/>
      <c r="D89" s="810"/>
      <c r="E89" s="810"/>
      <c r="F89" s="810"/>
      <c r="G89" s="810"/>
      <c r="H89" s="810"/>
      <c r="I89" s="810"/>
      <c r="J89" s="810"/>
      <c r="K89" s="810"/>
      <c r="L89" s="810"/>
      <c r="M89" s="810"/>
      <c r="N89" s="810"/>
      <c r="O89" s="810"/>
      <c r="P89" s="810"/>
      <c r="Q89" s="810"/>
      <c r="R89" s="810"/>
      <c r="S89" s="810"/>
      <c r="T89" s="810"/>
      <c r="U89" s="810"/>
      <c r="V89" s="810"/>
    </row>
    <row r="90" spans="1:22" x14ac:dyDescent="0.25">
      <c r="A90" s="810"/>
      <c r="B90" s="810"/>
      <c r="C90" s="810"/>
      <c r="D90" s="810"/>
      <c r="E90" s="810"/>
      <c r="F90" s="810"/>
      <c r="G90" s="810"/>
      <c r="H90" s="810"/>
      <c r="I90" s="810"/>
      <c r="J90" s="810"/>
      <c r="K90" s="810"/>
      <c r="L90" s="810"/>
      <c r="M90" s="810"/>
      <c r="N90" s="810"/>
      <c r="O90" s="810"/>
      <c r="P90" s="810"/>
      <c r="Q90" s="810"/>
      <c r="R90" s="810"/>
      <c r="S90" s="810"/>
      <c r="T90" s="810"/>
      <c r="U90" s="810"/>
      <c r="V90" s="810"/>
    </row>
    <row r="91" spans="1:22" x14ac:dyDescent="0.25">
      <c r="A91" s="810"/>
      <c r="B91" s="810"/>
      <c r="C91" s="810"/>
      <c r="D91" s="810"/>
      <c r="E91" s="810"/>
      <c r="F91" s="810"/>
      <c r="G91" s="810"/>
      <c r="H91" s="810"/>
      <c r="I91" s="810"/>
      <c r="J91" s="810"/>
      <c r="K91" s="810"/>
      <c r="L91" s="810"/>
      <c r="M91" s="810"/>
      <c r="N91" s="810"/>
      <c r="O91" s="810"/>
      <c r="P91" s="810"/>
      <c r="Q91" s="810"/>
      <c r="R91" s="810"/>
      <c r="S91" s="810"/>
      <c r="T91" s="810"/>
      <c r="U91" s="810"/>
      <c r="V91" s="810"/>
    </row>
    <row r="92" spans="1:22" x14ac:dyDescent="0.25">
      <c r="A92" s="810"/>
      <c r="B92" s="810"/>
      <c r="C92" s="810"/>
      <c r="D92" s="810"/>
      <c r="E92" s="810"/>
      <c r="F92" s="810"/>
      <c r="G92" s="810"/>
      <c r="H92" s="810"/>
      <c r="I92" s="810"/>
      <c r="J92" s="810"/>
      <c r="K92" s="810"/>
      <c r="L92" s="810"/>
      <c r="M92" s="810"/>
      <c r="N92" s="810"/>
      <c r="O92" s="810"/>
      <c r="P92" s="810"/>
      <c r="Q92" s="810"/>
      <c r="R92" s="810"/>
      <c r="S92" s="810"/>
      <c r="T92" s="810"/>
      <c r="U92" s="810"/>
      <c r="V92" s="810"/>
    </row>
    <row r="93" spans="1:22" x14ac:dyDescent="0.25">
      <c r="A93" s="810"/>
      <c r="B93" s="810"/>
      <c r="C93" s="810"/>
      <c r="D93" s="810"/>
      <c r="E93" s="810"/>
      <c r="F93" s="810"/>
      <c r="G93" s="810"/>
      <c r="H93" s="810"/>
      <c r="I93" s="810"/>
      <c r="J93" s="810"/>
      <c r="K93" s="810"/>
      <c r="L93" s="810"/>
      <c r="M93" s="810"/>
      <c r="N93" s="810"/>
      <c r="O93" s="810"/>
      <c r="P93" s="810"/>
      <c r="Q93" s="810"/>
      <c r="R93" s="810"/>
      <c r="S93" s="810"/>
      <c r="T93" s="810"/>
      <c r="U93" s="810"/>
      <c r="V93" s="810"/>
    </row>
    <row r="94" spans="1:22" x14ac:dyDescent="0.25">
      <c r="A94" s="810"/>
      <c r="B94" s="810"/>
      <c r="C94" s="810"/>
      <c r="D94" s="810"/>
      <c r="E94" s="810"/>
      <c r="F94" s="810"/>
      <c r="G94" s="810"/>
      <c r="H94" s="810"/>
      <c r="I94" s="810"/>
      <c r="J94" s="810"/>
      <c r="K94" s="810"/>
      <c r="L94" s="810"/>
      <c r="M94" s="810"/>
      <c r="N94" s="810"/>
      <c r="O94" s="810"/>
      <c r="P94" s="810"/>
      <c r="Q94" s="810"/>
      <c r="R94" s="810"/>
      <c r="S94" s="810"/>
      <c r="T94" s="810"/>
      <c r="U94" s="810"/>
      <c r="V94" s="810"/>
    </row>
    <row r="95" spans="1:22" x14ac:dyDescent="0.25">
      <c r="A95" s="810"/>
      <c r="B95" s="810"/>
      <c r="C95" s="810"/>
      <c r="D95" s="810"/>
      <c r="E95" s="810"/>
      <c r="F95" s="810"/>
      <c r="G95" s="810"/>
      <c r="H95" s="810"/>
      <c r="I95" s="810"/>
      <c r="J95" s="810"/>
      <c r="K95" s="810"/>
      <c r="L95" s="810"/>
      <c r="M95" s="810"/>
      <c r="N95" s="810"/>
      <c r="O95" s="810"/>
      <c r="P95" s="810"/>
      <c r="Q95" s="810"/>
      <c r="R95" s="810"/>
      <c r="S95" s="810"/>
      <c r="T95" s="810"/>
      <c r="U95" s="810"/>
      <c r="V95" s="810"/>
    </row>
    <row r="96" spans="1:22" x14ac:dyDescent="0.25">
      <c r="A96" s="810"/>
      <c r="B96" s="810"/>
      <c r="C96" s="810"/>
      <c r="D96" s="810"/>
      <c r="E96" s="810"/>
      <c r="F96" s="810"/>
      <c r="G96" s="810"/>
      <c r="H96" s="810"/>
      <c r="I96" s="810"/>
      <c r="J96" s="810"/>
      <c r="K96" s="810"/>
      <c r="L96" s="810"/>
      <c r="M96" s="810"/>
      <c r="N96" s="810"/>
      <c r="O96" s="810"/>
      <c r="P96" s="810"/>
      <c r="Q96" s="810"/>
      <c r="R96" s="810"/>
      <c r="S96" s="810"/>
      <c r="T96" s="810"/>
      <c r="U96" s="810"/>
      <c r="V96" s="810"/>
    </row>
    <row r="97" spans="1:22" x14ac:dyDescent="0.25">
      <c r="A97" s="810"/>
      <c r="B97" s="810"/>
      <c r="C97" s="810"/>
      <c r="D97" s="810"/>
      <c r="E97" s="810"/>
      <c r="F97" s="810"/>
      <c r="G97" s="810"/>
      <c r="H97" s="810"/>
      <c r="I97" s="810"/>
      <c r="J97" s="810"/>
      <c r="K97" s="810"/>
      <c r="L97" s="810"/>
      <c r="M97" s="810"/>
      <c r="N97" s="810"/>
      <c r="O97" s="810"/>
      <c r="P97" s="810"/>
      <c r="Q97" s="810"/>
      <c r="R97" s="810"/>
      <c r="S97" s="810"/>
      <c r="T97" s="810"/>
      <c r="U97" s="810"/>
      <c r="V97" s="810"/>
    </row>
    <row r="98" spans="1:22" x14ac:dyDescent="0.25">
      <c r="A98" s="810"/>
      <c r="B98" s="810"/>
      <c r="C98" s="810"/>
      <c r="D98" s="810"/>
      <c r="E98" s="810"/>
      <c r="F98" s="810"/>
      <c r="G98" s="810"/>
      <c r="H98" s="810"/>
      <c r="I98" s="810"/>
      <c r="J98" s="810"/>
      <c r="K98" s="810"/>
      <c r="L98" s="810"/>
      <c r="M98" s="810"/>
      <c r="N98" s="810"/>
      <c r="O98" s="810"/>
      <c r="P98" s="810"/>
      <c r="Q98" s="810"/>
      <c r="R98" s="810"/>
      <c r="S98" s="810"/>
      <c r="T98" s="810"/>
      <c r="U98" s="810"/>
      <c r="V98" s="810"/>
    </row>
    <row r="99" spans="1:22" x14ac:dyDescent="0.25">
      <c r="A99" s="810"/>
      <c r="B99" s="810"/>
      <c r="C99" s="810"/>
      <c r="D99" s="810"/>
      <c r="E99" s="810"/>
      <c r="F99" s="810"/>
      <c r="G99" s="810"/>
      <c r="H99" s="810"/>
      <c r="I99" s="810"/>
      <c r="J99" s="810"/>
      <c r="K99" s="810"/>
      <c r="L99" s="810"/>
      <c r="M99" s="810"/>
      <c r="N99" s="810"/>
      <c r="O99" s="810"/>
      <c r="P99" s="810"/>
      <c r="Q99" s="810"/>
      <c r="R99" s="810"/>
      <c r="S99" s="810"/>
      <c r="T99" s="810"/>
      <c r="U99" s="810"/>
      <c r="V99" s="810"/>
    </row>
    <row r="100" spans="1:22" x14ac:dyDescent="0.25">
      <c r="A100" s="810"/>
      <c r="B100" s="810"/>
      <c r="C100" s="810"/>
      <c r="D100" s="810"/>
      <c r="E100" s="810"/>
      <c r="F100" s="810"/>
      <c r="G100" s="810"/>
      <c r="H100" s="810"/>
      <c r="I100" s="810"/>
      <c r="J100" s="810"/>
      <c r="K100" s="810"/>
      <c r="L100" s="810"/>
      <c r="M100" s="810"/>
      <c r="N100" s="810"/>
      <c r="O100" s="810"/>
      <c r="P100" s="810"/>
      <c r="Q100" s="810"/>
      <c r="R100" s="810"/>
      <c r="S100" s="810"/>
      <c r="T100" s="810"/>
      <c r="U100" s="810"/>
      <c r="V100" s="810"/>
    </row>
  </sheetData>
  <sheetProtection algorithmName="SHA-512" hashValue="BrsvO8XiCcjLPSuWMrT4lZuS5vIX4e8WnBqQdaa1RhtIVP+Kq0YHGCGBg71+cPOJ7okLOBwMMCgaxxOPxLm9Cg==" saltValue="PVWP2cflKWGRZbDT7qiEMg==" spinCount="100000" sheet="1" objects="1" scenarios="1"/>
  <mergeCells count="1">
    <mergeCell ref="A1:V100"/>
  </mergeCells>
  <printOptions horizontalCentered="1"/>
  <pageMargins left="0.23622047244094491" right="0.23622047244094491" top="0.23622047244094491" bottom="0.23622047244094491" header="0.31496062992125984" footer="0.31496062992125984"/>
  <pageSetup paperSize="9" scale="4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rgb="FF0070C0"/>
    <pageSetUpPr fitToPage="1"/>
  </sheetPr>
  <dimension ref="A1:R72"/>
  <sheetViews>
    <sheetView view="pageBreakPreview" zoomScaleNormal="100" zoomScaleSheetLayoutView="100" workbookViewId="0">
      <selection activeCell="T6" sqref="T6"/>
    </sheetView>
  </sheetViews>
  <sheetFormatPr defaultRowHeight="15" x14ac:dyDescent="0.25"/>
  <cols>
    <col min="1" max="1" width="1.7109375" style="6" customWidth="1"/>
    <col min="2" max="2" width="0.85546875" style="6" customWidth="1"/>
    <col min="3" max="3" width="21" style="6" customWidth="1"/>
    <col min="4" max="4" width="1.7109375" style="6" customWidth="1"/>
    <col min="5" max="5" width="47.28515625" style="6" customWidth="1"/>
    <col min="6" max="6" width="0.42578125" style="6" customWidth="1"/>
    <col min="7" max="7" width="2.42578125" style="6" customWidth="1"/>
    <col min="8" max="8" width="1.7109375" style="6" customWidth="1"/>
    <col min="9" max="9" width="13.42578125" style="6" customWidth="1"/>
    <col min="10" max="10" width="1.7109375" style="6" customWidth="1"/>
    <col min="11" max="11" width="16.7109375" style="6" customWidth="1"/>
    <col min="12" max="12" width="1.7109375" style="6" customWidth="1"/>
    <col min="13" max="13" width="10.28515625" style="7" bestFit="1" customWidth="1"/>
    <col min="14" max="14" width="1.7109375" style="6" customWidth="1"/>
    <col min="15" max="15" width="13.5703125" style="6" customWidth="1"/>
    <col min="16" max="16" width="0.85546875" style="6" customWidth="1"/>
    <col min="17" max="17" width="1.7109375" style="6" customWidth="1"/>
    <col min="18" max="16384" width="9.140625" style="6"/>
  </cols>
  <sheetData>
    <row r="1" spans="1:18" ht="8.1" customHeight="1" x14ac:dyDescent="0.25">
      <c r="A1" s="129" t="s">
        <v>122</v>
      </c>
      <c r="B1" s="119"/>
      <c r="C1" s="119"/>
      <c r="D1" s="119"/>
      <c r="E1" s="119"/>
      <c r="F1" s="119"/>
      <c r="G1" s="119"/>
      <c r="H1" s="119"/>
      <c r="I1" s="119"/>
      <c r="J1" s="119"/>
      <c r="K1" s="119"/>
      <c r="L1" s="119"/>
      <c r="M1" s="130"/>
      <c r="N1" s="119"/>
      <c r="O1" s="119"/>
      <c r="P1" s="119"/>
      <c r="Q1" s="131"/>
    </row>
    <row r="2" spans="1:18" s="100" customFormat="1" ht="39.950000000000003" customHeight="1" x14ac:dyDescent="0.25">
      <c r="A2" s="105"/>
      <c r="B2" s="660"/>
      <c r="C2" s="661"/>
      <c r="D2" s="661"/>
      <c r="E2" s="661"/>
      <c r="F2" s="662"/>
      <c r="G2" s="92"/>
      <c r="H2" s="666"/>
      <c r="I2" s="667"/>
      <c r="J2" s="667"/>
      <c r="K2" s="667"/>
      <c r="L2" s="667"/>
      <c r="M2" s="667"/>
      <c r="N2" s="667"/>
      <c r="O2" s="667"/>
      <c r="P2" s="668"/>
      <c r="Q2" s="141"/>
      <c r="R2" s="92"/>
    </row>
    <row r="3" spans="1:18" s="100" customFormat="1" ht="15" customHeight="1" x14ac:dyDescent="0.25">
      <c r="A3" s="105"/>
      <c r="B3" s="677" t="s">
        <v>190</v>
      </c>
      <c r="C3" s="678"/>
      <c r="D3" s="678"/>
      <c r="E3" s="678"/>
      <c r="F3" s="679"/>
      <c r="G3" s="92"/>
      <c r="H3" s="669"/>
      <c r="I3" s="670"/>
      <c r="J3" s="670"/>
      <c r="K3" s="670"/>
      <c r="L3" s="670"/>
      <c r="M3" s="670"/>
      <c r="N3" s="670"/>
      <c r="O3" s="670"/>
      <c r="P3" s="671"/>
      <c r="Q3" s="141"/>
      <c r="R3" s="92"/>
    </row>
    <row r="4" spans="1:18" s="100" customFormat="1" ht="15" customHeight="1" x14ac:dyDescent="0.25">
      <c r="A4" s="105"/>
      <c r="B4" s="677" t="s">
        <v>115</v>
      </c>
      <c r="C4" s="678"/>
      <c r="D4" s="678"/>
      <c r="E4" s="678"/>
      <c r="F4" s="679"/>
      <c r="G4" s="92"/>
      <c r="H4" s="669"/>
      <c r="I4" s="670"/>
      <c r="J4" s="670"/>
      <c r="K4" s="670"/>
      <c r="L4" s="670"/>
      <c r="M4" s="670"/>
      <c r="N4" s="670"/>
      <c r="O4" s="670"/>
      <c r="P4" s="671"/>
      <c r="Q4" s="141"/>
      <c r="R4" s="92"/>
    </row>
    <row r="5" spans="1:18" s="100" customFormat="1" ht="15" customHeight="1" x14ac:dyDescent="0.25">
      <c r="A5" s="105"/>
      <c r="B5" s="677" t="s">
        <v>160</v>
      </c>
      <c r="C5" s="678"/>
      <c r="D5" s="678"/>
      <c r="E5" s="678"/>
      <c r="F5" s="679"/>
      <c r="G5" s="92"/>
      <c r="H5" s="669"/>
      <c r="I5" s="670"/>
      <c r="J5" s="670"/>
      <c r="K5" s="670"/>
      <c r="L5" s="670"/>
      <c r="M5" s="670"/>
      <c r="N5" s="670"/>
      <c r="O5" s="670"/>
      <c r="P5" s="671"/>
      <c r="Q5" s="141"/>
      <c r="R5" s="92"/>
    </row>
    <row r="6" spans="1:18" s="100" customFormat="1" ht="15" customHeight="1" x14ac:dyDescent="0.25">
      <c r="A6" s="105"/>
      <c r="B6" s="680" t="s">
        <v>114</v>
      </c>
      <c r="C6" s="681"/>
      <c r="D6" s="681"/>
      <c r="E6" s="681"/>
      <c r="F6" s="682"/>
      <c r="G6" s="140"/>
      <c r="H6" s="672"/>
      <c r="I6" s="673"/>
      <c r="J6" s="673"/>
      <c r="K6" s="673"/>
      <c r="L6" s="673"/>
      <c r="M6" s="673"/>
      <c r="N6" s="673"/>
      <c r="O6" s="673"/>
      <c r="P6" s="674"/>
      <c r="Q6" s="141"/>
      <c r="R6" s="92"/>
    </row>
    <row r="7" spans="1:18" ht="8.1" customHeight="1" x14ac:dyDescent="0.25">
      <c r="A7" s="113"/>
      <c r="B7" s="94"/>
      <c r="C7" s="94"/>
      <c r="D7" s="94"/>
      <c r="E7" s="94"/>
      <c r="F7" s="94"/>
      <c r="G7" s="94"/>
      <c r="H7" s="94"/>
      <c r="I7" s="94"/>
      <c r="J7" s="94"/>
      <c r="K7" s="94"/>
      <c r="L7" s="94"/>
      <c r="M7" s="53"/>
      <c r="N7" s="94"/>
      <c r="O7" s="94"/>
      <c r="P7" s="94"/>
      <c r="Q7" s="114"/>
    </row>
    <row r="8" spans="1:18" ht="7.5" customHeight="1" x14ac:dyDescent="0.25">
      <c r="A8" s="113"/>
      <c r="B8" s="94"/>
      <c r="C8" s="94"/>
      <c r="D8" s="94"/>
      <c r="E8" s="94"/>
      <c r="F8" s="94"/>
      <c r="G8" s="94"/>
      <c r="H8" s="94"/>
      <c r="I8" s="94"/>
      <c r="J8" s="94"/>
      <c r="K8" s="94"/>
      <c r="L8" s="94"/>
      <c r="M8" s="53"/>
      <c r="N8" s="94"/>
      <c r="O8" s="94"/>
      <c r="P8" s="94"/>
      <c r="Q8" s="114"/>
    </row>
    <row r="9" spans="1:18" s="24" customFormat="1" ht="3.95" customHeight="1" x14ac:dyDescent="0.25">
      <c r="A9" s="394"/>
      <c r="B9" s="394"/>
      <c r="C9" s="394"/>
      <c r="D9" s="394"/>
      <c r="E9" s="394"/>
      <c r="F9" s="394"/>
      <c r="G9" s="394"/>
      <c r="H9" s="405"/>
      <c r="I9" s="405"/>
      <c r="J9" s="405"/>
      <c r="K9" s="405"/>
      <c r="L9" s="405"/>
      <c r="M9" s="406"/>
      <c r="N9" s="405"/>
      <c r="O9" s="405"/>
      <c r="P9" s="405"/>
      <c r="Q9" s="395"/>
    </row>
    <row r="10" spans="1:18" s="1" customFormat="1" ht="15" customHeight="1" x14ac:dyDescent="0.25">
      <c r="A10" s="374"/>
      <c r="B10" s="374"/>
      <c r="C10" s="399" t="s">
        <v>401</v>
      </c>
      <c r="D10" s="374"/>
      <c r="E10" s="56">
        <f>Summary!L13</f>
        <v>0</v>
      </c>
      <c r="F10" s="374"/>
      <c r="G10" s="374"/>
      <c r="H10" s="397"/>
      <c r="I10" s="399" t="s">
        <v>402</v>
      </c>
      <c r="J10" s="374"/>
      <c r="K10" s="735">
        <f>Summary!L16</f>
        <v>0</v>
      </c>
      <c r="L10" s="736"/>
      <c r="M10" s="736"/>
      <c r="N10" s="736"/>
      <c r="O10" s="737"/>
      <c r="P10" s="397"/>
      <c r="Q10" s="106"/>
    </row>
    <row r="11" spans="1:18" s="1" customFormat="1" ht="13.5" customHeight="1" x14ac:dyDescent="0.25">
      <c r="A11" s="374"/>
      <c r="B11" s="378"/>
      <c r="C11" s="378"/>
      <c r="D11" s="378"/>
      <c r="E11" s="378"/>
      <c r="F11" s="378"/>
      <c r="G11" s="374"/>
      <c r="H11" s="378"/>
      <c r="I11" s="378"/>
      <c r="J11" s="378"/>
      <c r="K11" s="78"/>
      <c r="L11" s="78"/>
      <c r="M11" s="79"/>
      <c r="N11" s="80"/>
      <c r="O11" s="19"/>
      <c r="P11" s="374"/>
      <c r="Q11" s="106"/>
    </row>
    <row r="12" spans="1:18" s="1" customFormat="1" ht="8.1" customHeight="1" x14ac:dyDescent="0.25">
      <c r="A12" s="105"/>
      <c r="B12" s="29"/>
      <c r="C12" s="35"/>
      <c r="D12" s="35"/>
      <c r="E12" s="35"/>
      <c r="F12" s="35"/>
      <c r="G12" s="466"/>
      <c r="H12" s="35"/>
      <c r="I12" s="35"/>
      <c r="J12" s="35"/>
      <c r="K12" s="35"/>
      <c r="L12" s="35"/>
      <c r="M12" s="49"/>
      <c r="N12" s="35"/>
      <c r="O12" s="466"/>
      <c r="P12" s="482"/>
      <c r="Q12" s="106"/>
    </row>
    <row r="13" spans="1:18" s="8" customFormat="1" ht="20.100000000000001" customHeight="1" x14ac:dyDescent="0.25">
      <c r="A13" s="132"/>
      <c r="B13" s="50"/>
      <c r="C13" s="474" t="s">
        <v>361</v>
      </c>
      <c r="D13" s="51"/>
      <c r="E13" s="902" t="s">
        <v>486</v>
      </c>
      <c r="F13" s="902"/>
      <c r="G13" s="902"/>
      <c r="H13" s="902"/>
      <c r="I13" s="902"/>
      <c r="J13" s="902"/>
      <c r="K13" s="902"/>
      <c r="L13" s="902"/>
      <c r="M13" s="902"/>
      <c r="N13" s="902"/>
      <c r="O13" s="902"/>
      <c r="P13" s="52"/>
      <c r="Q13" s="133"/>
    </row>
    <row r="14" spans="1:18" s="1" customFormat="1" ht="3.95" customHeight="1" x14ac:dyDescent="0.25">
      <c r="A14" s="105"/>
      <c r="B14" s="26"/>
      <c r="C14" s="92"/>
      <c r="D14" s="92"/>
      <c r="E14" s="92"/>
      <c r="F14" s="92"/>
      <c r="G14" s="92"/>
      <c r="H14" s="92"/>
      <c r="I14" s="92"/>
      <c r="J14" s="92"/>
      <c r="K14" s="92"/>
      <c r="L14" s="92"/>
      <c r="M14" s="95"/>
      <c r="N14" s="92"/>
      <c r="O14" s="92"/>
      <c r="P14" s="27"/>
      <c r="Q14" s="106"/>
    </row>
    <row r="15" spans="1:18" s="1" customFormat="1" ht="26.25" customHeight="1" x14ac:dyDescent="0.25">
      <c r="A15" s="105"/>
      <c r="B15" s="26"/>
      <c r="C15" s="779" t="s">
        <v>83</v>
      </c>
      <c r="D15" s="780"/>
      <c r="E15" s="780"/>
      <c r="F15" s="780"/>
      <c r="G15" s="780"/>
      <c r="H15" s="780"/>
      <c r="I15" s="780"/>
      <c r="J15" s="780"/>
      <c r="K15" s="780"/>
      <c r="L15" s="780"/>
      <c r="M15" s="780"/>
      <c r="N15" s="780"/>
      <c r="O15" s="781"/>
      <c r="P15" s="374"/>
      <c r="Q15" s="496"/>
    </row>
    <row r="16" spans="1:18" s="1" customFormat="1" ht="3.95" customHeight="1" x14ac:dyDescent="0.25">
      <c r="A16" s="105"/>
      <c r="B16" s="26"/>
      <c r="C16" s="92"/>
      <c r="D16" s="92"/>
      <c r="E16" s="92"/>
      <c r="F16" s="92"/>
      <c r="G16" s="92"/>
      <c r="H16" s="92"/>
      <c r="I16" s="92"/>
      <c r="J16" s="92"/>
      <c r="K16" s="92"/>
      <c r="L16" s="92"/>
      <c r="M16" s="95"/>
      <c r="N16" s="92"/>
      <c r="O16" s="92"/>
      <c r="P16" s="27"/>
      <c r="Q16" s="106"/>
    </row>
    <row r="17" spans="1:17" s="1" customFormat="1" ht="13.5" customHeight="1" x14ac:dyDescent="0.25">
      <c r="A17" s="105"/>
      <c r="B17" s="218"/>
      <c r="C17" s="911" t="s">
        <v>144</v>
      </c>
      <c r="D17" s="912"/>
      <c r="E17" s="912"/>
      <c r="F17" s="912"/>
      <c r="G17" s="912"/>
      <c r="H17" s="912"/>
      <c r="I17" s="912"/>
      <c r="J17" s="912"/>
      <c r="K17" s="912"/>
      <c r="L17" s="912"/>
      <c r="M17" s="912"/>
      <c r="N17" s="912"/>
      <c r="O17" s="913"/>
      <c r="P17" s="217"/>
      <c r="Q17" s="106"/>
    </row>
    <row r="18" spans="1:17" s="9" customFormat="1" ht="15" customHeight="1" x14ac:dyDescent="0.25">
      <c r="A18" s="134"/>
      <c r="B18" s="57"/>
      <c r="C18" s="224" t="s">
        <v>19</v>
      </c>
      <c r="D18" s="60"/>
      <c r="E18" s="746" t="s">
        <v>20</v>
      </c>
      <c r="F18" s="747"/>
      <c r="G18" s="748"/>
      <c r="H18" s="60"/>
      <c r="I18" s="224" t="s">
        <v>21</v>
      </c>
      <c r="J18" s="60"/>
      <c r="K18" s="224" t="s">
        <v>84</v>
      </c>
      <c r="L18" s="61"/>
      <c r="M18" s="224" t="s">
        <v>85</v>
      </c>
      <c r="N18" s="61"/>
      <c r="O18" s="224" t="s">
        <v>23</v>
      </c>
      <c r="P18" s="58"/>
      <c r="Q18" s="135"/>
    </row>
    <row r="19" spans="1:17" s="9" customFormat="1" ht="15" customHeight="1" x14ac:dyDescent="0.25">
      <c r="A19" s="134"/>
      <c r="B19" s="57"/>
      <c r="C19" s="45" t="s">
        <v>125</v>
      </c>
      <c r="D19" s="92"/>
      <c r="E19" s="905" t="s">
        <v>86</v>
      </c>
      <c r="F19" s="906"/>
      <c r="G19" s="907"/>
      <c r="H19" s="92"/>
      <c r="I19" s="25"/>
      <c r="J19" s="92"/>
      <c r="K19" s="90"/>
      <c r="L19" s="17"/>
      <c r="M19" s="352">
        <v>650</v>
      </c>
      <c r="N19" s="17"/>
      <c r="O19" s="16">
        <f t="shared" ref="O19:O26" si="0">I19*K19*M19</f>
        <v>0</v>
      </c>
      <c r="P19" s="58"/>
      <c r="Q19" s="135"/>
    </row>
    <row r="20" spans="1:17" s="9" customFormat="1" ht="15" customHeight="1" x14ac:dyDescent="0.25">
      <c r="A20" s="134"/>
      <c r="B20" s="57"/>
      <c r="C20" s="45" t="s">
        <v>126</v>
      </c>
      <c r="D20" s="92"/>
      <c r="E20" s="905" t="s">
        <v>490</v>
      </c>
      <c r="F20" s="906"/>
      <c r="G20" s="907"/>
      <c r="H20" s="92"/>
      <c r="I20" s="25"/>
      <c r="J20" s="92"/>
      <c r="K20" s="90"/>
      <c r="L20" s="17"/>
      <c r="M20" s="352">
        <v>845</v>
      </c>
      <c r="N20" s="17"/>
      <c r="O20" s="16">
        <f t="shared" si="0"/>
        <v>0</v>
      </c>
      <c r="P20" s="58"/>
      <c r="Q20" s="135"/>
    </row>
    <row r="21" spans="1:17" s="9" customFormat="1" ht="15" customHeight="1" x14ac:dyDescent="0.25">
      <c r="A21" s="134"/>
      <c r="B21" s="57"/>
      <c r="C21" s="45" t="s">
        <v>127</v>
      </c>
      <c r="D21" s="92"/>
      <c r="E21" s="905" t="s">
        <v>87</v>
      </c>
      <c r="F21" s="906"/>
      <c r="G21" s="907"/>
      <c r="H21" s="92"/>
      <c r="I21" s="25"/>
      <c r="J21" s="92"/>
      <c r="K21" s="90"/>
      <c r="L21" s="17"/>
      <c r="M21" s="352">
        <v>1860</v>
      </c>
      <c r="N21" s="17"/>
      <c r="O21" s="16">
        <f t="shared" si="0"/>
        <v>0</v>
      </c>
      <c r="P21" s="58"/>
      <c r="Q21" s="135"/>
    </row>
    <row r="22" spans="1:17" s="9" customFormat="1" ht="15" customHeight="1" x14ac:dyDescent="0.25">
      <c r="A22" s="134"/>
      <c r="B22" s="57"/>
      <c r="C22" s="45" t="s">
        <v>157</v>
      </c>
      <c r="D22" s="235"/>
      <c r="E22" s="908" t="s">
        <v>158</v>
      </c>
      <c r="F22" s="909"/>
      <c r="G22" s="910"/>
      <c r="H22" s="235"/>
      <c r="I22" s="25"/>
      <c r="J22" s="235"/>
      <c r="K22" s="90"/>
      <c r="L22" s="17"/>
      <c r="M22" s="352">
        <v>3185</v>
      </c>
      <c r="N22" s="17"/>
      <c r="O22" s="16">
        <f t="shared" si="0"/>
        <v>0</v>
      </c>
      <c r="P22" s="58"/>
      <c r="Q22" s="135"/>
    </row>
    <row r="23" spans="1:17" s="9" customFormat="1" ht="15" customHeight="1" x14ac:dyDescent="0.25">
      <c r="A23" s="134"/>
      <c r="B23" s="57"/>
      <c r="C23" s="45" t="s">
        <v>128</v>
      </c>
      <c r="D23" s="216"/>
      <c r="E23" s="908" t="s">
        <v>134</v>
      </c>
      <c r="F23" s="909"/>
      <c r="G23" s="910"/>
      <c r="H23" s="216"/>
      <c r="I23" s="25"/>
      <c r="J23" s="216"/>
      <c r="K23" s="90"/>
      <c r="L23" s="17"/>
      <c r="M23" s="352">
        <v>6435</v>
      </c>
      <c r="N23" s="17"/>
      <c r="O23" s="16">
        <f t="shared" si="0"/>
        <v>0</v>
      </c>
      <c r="P23" s="58"/>
      <c r="Q23" s="135"/>
    </row>
    <row r="24" spans="1:17" s="9" customFormat="1" ht="15" customHeight="1" x14ac:dyDescent="0.25">
      <c r="A24" s="134"/>
      <c r="B24" s="57"/>
      <c r="C24" s="45" t="s">
        <v>129</v>
      </c>
      <c r="D24" s="172"/>
      <c r="E24" s="905" t="s">
        <v>132</v>
      </c>
      <c r="F24" s="906"/>
      <c r="G24" s="907"/>
      <c r="H24" s="172"/>
      <c r="I24" s="25"/>
      <c r="J24" s="172"/>
      <c r="K24" s="90"/>
      <c r="L24" s="17"/>
      <c r="M24" s="352">
        <v>195</v>
      </c>
      <c r="N24" s="17"/>
      <c r="O24" s="16">
        <f t="shared" si="0"/>
        <v>0</v>
      </c>
      <c r="P24" s="58"/>
      <c r="Q24" s="135"/>
    </row>
    <row r="25" spans="1:17" s="9" customFormat="1" ht="15" customHeight="1" x14ac:dyDescent="0.25">
      <c r="A25" s="134"/>
      <c r="B25" s="57"/>
      <c r="C25" s="45" t="s">
        <v>130</v>
      </c>
      <c r="D25" s="168"/>
      <c r="E25" s="905" t="s">
        <v>88</v>
      </c>
      <c r="F25" s="906"/>
      <c r="G25" s="907"/>
      <c r="H25" s="168"/>
      <c r="I25" s="25"/>
      <c r="J25" s="168"/>
      <c r="K25" s="90"/>
      <c r="L25" s="17"/>
      <c r="M25" s="352">
        <v>3250</v>
      </c>
      <c r="N25" s="17"/>
      <c r="O25" s="16">
        <f t="shared" si="0"/>
        <v>0</v>
      </c>
      <c r="P25" s="58"/>
      <c r="Q25" s="135"/>
    </row>
    <row r="26" spans="1:17" s="9" customFormat="1" ht="15" customHeight="1" x14ac:dyDescent="0.25">
      <c r="A26" s="134"/>
      <c r="B26" s="57"/>
      <c r="C26" s="45" t="s">
        <v>133</v>
      </c>
      <c r="D26" s="168"/>
      <c r="E26" s="905" t="s">
        <v>89</v>
      </c>
      <c r="F26" s="906"/>
      <c r="G26" s="907"/>
      <c r="H26" s="92"/>
      <c r="I26" s="25"/>
      <c r="J26" s="92"/>
      <c r="K26" s="90"/>
      <c r="L26" s="17"/>
      <c r="M26" s="352">
        <v>3705</v>
      </c>
      <c r="N26" s="17"/>
      <c r="O26" s="16">
        <f t="shared" si="0"/>
        <v>0</v>
      </c>
      <c r="P26" s="58"/>
      <c r="Q26" s="135"/>
    </row>
    <row r="27" spans="1:17" s="9" customFormat="1" ht="26.25" customHeight="1" x14ac:dyDescent="0.25">
      <c r="A27" s="134"/>
      <c r="B27" s="57"/>
      <c r="C27" s="45" t="s">
        <v>37</v>
      </c>
      <c r="D27" s="172"/>
      <c r="E27" s="899" t="s">
        <v>487</v>
      </c>
      <c r="F27" s="900"/>
      <c r="G27" s="901"/>
      <c r="H27" s="172"/>
      <c r="I27" s="25"/>
      <c r="J27" s="172"/>
      <c r="K27" s="62" t="s">
        <v>110</v>
      </c>
      <c r="L27" s="17"/>
      <c r="M27" s="352">
        <v>210</v>
      </c>
      <c r="N27" s="17"/>
      <c r="O27" s="16">
        <f>I27*M27</f>
        <v>0</v>
      </c>
      <c r="P27" s="58"/>
      <c r="Q27" s="135"/>
    </row>
    <row r="28" spans="1:17" s="4" customFormat="1" ht="15" customHeight="1" x14ac:dyDescent="0.25">
      <c r="A28" s="111"/>
      <c r="B28" s="32"/>
      <c r="C28" s="41" t="s">
        <v>107</v>
      </c>
      <c r="D28" s="521"/>
      <c r="E28" s="749" t="s">
        <v>79</v>
      </c>
      <c r="F28" s="750"/>
      <c r="G28" s="751"/>
      <c r="H28" s="521"/>
      <c r="I28" s="25"/>
      <c r="J28" s="521"/>
      <c r="K28" s="563" t="s">
        <v>110</v>
      </c>
      <c r="L28" s="85"/>
      <c r="M28" s="22">
        <v>350</v>
      </c>
      <c r="N28" s="23"/>
      <c r="O28" s="22">
        <f>I28*M28</f>
        <v>0</v>
      </c>
      <c r="P28" s="44"/>
      <c r="Q28" s="112"/>
    </row>
    <row r="29" spans="1:17" s="1" customFormat="1" ht="15" customHeight="1" x14ac:dyDescent="0.25">
      <c r="A29" s="105"/>
      <c r="B29" s="255"/>
      <c r="C29" s="45" t="s">
        <v>131</v>
      </c>
      <c r="D29" s="252"/>
      <c r="E29" s="905" t="s">
        <v>149</v>
      </c>
      <c r="F29" s="906"/>
      <c r="G29" s="907"/>
      <c r="H29" s="252"/>
      <c r="I29" s="25"/>
      <c r="J29" s="252"/>
      <c r="K29" s="90"/>
      <c r="L29" s="17"/>
      <c r="M29" s="352">
        <v>650</v>
      </c>
      <c r="N29" s="17"/>
      <c r="O29" s="16">
        <f>I29*K29*M29</f>
        <v>0</v>
      </c>
      <c r="P29" s="254"/>
      <c r="Q29" s="106"/>
    </row>
    <row r="30" spans="1:17" s="1" customFormat="1" ht="23.25" customHeight="1" x14ac:dyDescent="0.25">
      <c r="A30" s="105"/>
      <c r="B30" s="269"/>
      <c r="C30" s="45" t="s">
        <v>192</v>
      </c>
      <c r="D30" s="264"/>
      <c r="E30" s="279" t="s">
        <v>193</v>
      </c>
      <c r="F30" s="275"/>
      <c r="G30" s="276"/>
      <c r="H30" s="264"/>
      <c r="I30" s="25"/>
      <c r="J30" s="264"/>
      <c r="K30" s="90"/>
      <c r="L30" s="17"/>
      <c r="M30" s="352">
        <v>900</v>
      </c>
      <c r="N30" s="17"/>
      <c r="O30" s="16">
        <f>I30*K30*M30</f>
        <v>0</v>
      </c>
      <c r="P30" s="270"/>
      <c r="Q30" s="106"/>
    </row>
    <row r="31" spans="1:17" s="1" customFormat="1" ht="15" customHeight="1" x14ac:dyDescent="0.25">
      <c r="A31" s="105"/>
      <c r="B31" s="26"/>
      <c r="C31" s="45" t="s">
        <v>188</v>
      </c>
      <c r="D31" s="92"/>
      <c r="E31" s="905" t="s">
        <v>189</v>
      </c>
      <c r="F31" s="906"/>
      <c r="G31" s="907"/>
      <c r="H31" s="92"/>
      <c r="I31" s="25"/>
      <c r="J31" s="92"/>
      <c r="K31" s="62" t="s">
        <v>110</v>
      </c>
      <c r="L31" s="17"/>
      <c r="M31" s="352">
        <v>390</v>
      </c>
      <c r="N31" s="17"/>
      <c r="O31" s="16">
        <f>I31*M31</f>
        <v>0</v>
      </c>
      <c r="P31" s="27"/>
      <c r="Q31" s="106"/>
    </row>
    <row r="32" spans="1:17" s="1" customFormat="1" ht="15" customHeight="1" x14ac:dyDescent="0.25">
      <c r="A32" s="105"/>
      <c r="B32" s="167"/>
      <c r="C32" s="47"/>
      <c r="D32" s="168"/>
      <c r="E32" s="168"/>
      <c r="F32" s="168"/>
      <c r="G32" s="168"/>
      <c r="H32" s="168"/>
      <c r="I32" s="170"/>
      <c r="J32" s="168"/>
      <c r="K32" s="171"/>
      <c r="L32" s="92"/>
      <c r="M32" s="95" t="s">
        <v>10</v>
      </c>
      <c r="N32" s="92"/>
      <c r="O32" s="14">
        <f>SUM(O19:O31)</f>
        <v>0</v>
      </c>
      <c r="P32" s="169"/>
      <c r="Q32" s="106"/>
    </row>
    <row r="33" spans="1:17" s="1" customFormat="1" ht="15" customHeight="1" x14ac:dyDescent="0.25">
      <c r="A33" s="105"/>
      <c r="B33" s="167"/>
      <c r="C33" s="903"/>
      <c r="D33" s="903"/>
      <c r="E33" s="903"/>
      <c r="F33" s="904"/>
      <c r="G33" s="904"/>
      <c r="H33" s="904"/>
      <c r="I33" s="904"/>
      <c r="J33" s="904"/>
      <c r="K33" s="904"/>
      <c r="L33" s="92"/>
      <c r="M33" s="95" t="s">
        <v>11</v>
      </c>
      <c r="N33" s="92"/>
      <c r="O33" s="14">
        <f>O32*14%</f>
        <v>0</v>
      </c>
      <c r="P33" s="169"/>
      <c r="Q33" s="106"/>
    </row>
    <row r="34" spans="1:17" s="1" customFormat="1" ht="15" customHeight="1" x14ac:dyDescent="0.25">
      <c r="A34" s="105"/>
      <c r="B34" s="26"/>
      <c r="C34" s="898"/>
      <c r="D34" s="898"/>
      <c r="E34" s="898"/>
      <c r="F34" s="219"/>
      <c r="G34" s="219"/>
      <c r="H34" s="219"/>
      <c r="I34" s="219"/>
      <c r="J34" s="219"/>
      <c r="K34" s="219"/>
      <c r="L34" s="92"/>
      <c r="M34" s="95" t="s">
        <v>12</v>
      </c>
      <c r="N34" s="92"/>
      <c r="O34" s="222">
        <f>O32+O33</f>
        <v>0</v>
      </c>
      <c r="P34" s="27"/>
      <c r="Q34" s="106"/>
    </row>
    <row r="35" spans="1:17" s="1" customFormat="1" ht="15.75" x14ac:dyDescent="0.25">
      <c r="A35" s="105"/>
      <c r="B35" s="26"/>
      <c r="C35" s="911" t="s">
        <v>186</v>
      </c>
      <c r="D35" s="912"/>
      <c r="E35" s="912"/>
      <c r="F35" s="912"/>
      <c r="G35" s="912"/>
      <c r="H35" s="912"/>
      <c r="I35" s="912"/>
      <c r="J35" s="912"/>
      <c r="K35" s="912"/>
      <c r="L35" s="912"/>
      <c r="M35" s="912"/>
      <c r="N35" s="912"/>
      <c r="O35" s="913"/>
      <c r="P35" s="27"/>
      <c r="Q35" s="106"/>
    </row>
    <row r="36" spans="1:17" s="1" customFormat="1" ht="4.5" customHeight="1" x14ac:dyDescent="0.25">
      <c r="A36" s="105"/>
      <c r="B36" s="218"/>
      <c r="C36" s="223"/>
      <c r="D36" s="223"/>
      <c r="E36" s="223"/>
      <c r="F36" s="223"/>
      <c r="G36" s="223"/>
      <c r="H36" s="223"/>
      <c r="I36" s="223"/>
      <c r="J36" s="223"/>
      <c r="K36" s="223"/>
      <c r="L36" s="223"/>
      <c r="M36" s="223"/>
      <c r="N36" s="223"/>
      <c r="O36" s="223"/>
      <c r="P36" s="217"/>
      <c r="Q36" s="106"/>
    </row>
    <row r="37" spans="1:17" s="1" customFormat="1" ht="12.75" customHeight="1" x14ac:dyDescent="0.25">
      <c r="A37" s="105"/>
      <c r="B37" s="26"/>
      <c r="C37" s="914" t="s">
        <v>135</v>
      </c>
      <c r="D37" s="915"/>
      <c r="E37" s="916"/>
      <c r="F37" s="917" t="s">
        <v>140</v>
      </c>
      <c r="G37" s="918"/>
      <c r="H37" s="919"/>
      <c r="I37" s="914" t="s">
        <v>148</v>
      </c>
      <c r="J37" s="920"/>
      <c r="K37" s="920"/>
      <c r="L37" s="920"/>
      <c r="M37" s="920"/>
      <c r="N37" s="920"/>
      <c r="O37" s="921"/>
      <c r="P37" s="27"/>
      <c r="Q37" s="106"/>
    </row>
    <row r="38" spans="1:17" s="1" customFormat="1" ht="8.25" customHeight="1" x14ac:dyDescent="0.25">
      <c r="A38" s="105"/>
      <c r="B38" s="218"/>
      <c r="C38" s="225"/>
      <c r="D38" s="226"/>
      <c r="E38" s="226"/>
      <c r="F38" s="227"/>
      <c r="G38" s="227"/>
      <c r="H38" s="227"/>
      <c r="I38" s="225"/>
      <c r="J38" s="225"/>
      <c r="K38" s="225"/>
      <c r="L38" s="225"/>
      <c r="M38" s="225"/>
      <c r="N38" s="225"/>
      <c r="O38" s="225"/>
      <c r="P38" s="217"/>
      <c r="Q38" s="106"/>
    </row>
    <row r="39" spans="1:17" s="1" customFormat="1" ht="13.5" customHeight="1" x14ac:dyDescent="0.25">
      <c r="A39" s="105"/>
      <c r="B39" s="26"/>
      <c r="C39" s="923" t="s">
        <v>136</v>
      </c>
      <c r="D39" s="923"/>
      <c r="E39" s="923"/>
      <c r="F39" s="924"/>
      <c r="G39" s="925"/>
      <c r="H39" s="926"/>
      <c r="I39" s="922" t="s">
        <v>146</v>
      </c>
      <c r="J39" s="922"/>
      <c r="K39" s="922"/>
      <c r="L39" s="922"/>
      <c r="M39" s="922"/>
      <c r="N39" s="922"/>
      <c r="O39" s="922"/>
      <c r="P39" s="165"/>
      <c r="Q39" s="106"/>
    </row>
    <row r="40" spans="1:17" s="1" customFormat="1" ht="12.75" x14ac:dyDescent="0.25">
      <c r="A40" s="105"/>
      <c r="B40" s="218"/>
      <c r="C40" s="923"/>
      <c r="D40" s="923"/>
      <c r="E40" s="923"/>
      <c r="F40" s="927"/>
      <c r="G40" s="928"/>
      <c r="H40" s="929"/>
      <c r="I40" s="922"/>
      <c r="J40" s="922"/>
      <c r="K40" s="922"/>
      <c r="L40" s="922"/>
      <c r="M40" s="922"/>
      <c r="N40" s="922"/>
      <c r="O40" s="922"/>
      <c r="P40" s="217"/>
      <c r="Q40" s="106"/>
    </row>
    <row r="41" spans="1:17" s="1" customFormat="1" ht="13.5" customHeight="1" x14ac:dyDescent="0.25">
      <c r="A41" s="105"/>
      <c r="B41" s="218"/>
      <c r="C41" s="923" t="s">
        <v>137</v>
      </c>
      <c r="D41" s="923"/>
      <c r="E41" s="923"/>
      <c r="F41" s="924"/>
      <c r="G41" s="925"/>
      <c r="H41" s="926"/>
      <c r="I41" s="922" t="s">
        <v>138</v>
      </c>
      <c r="J41" s="922"/>
      <c r="K41" s="922"/>
      <c r="L41" s="922"/>
      <c r="M41" s="922"/>
      <c r="N41" s="922"/>
      <c r="O41" s="922"/>
      <c r="P41" s="217"/>
      <c r="Q41" s="106"/>
    </row>
    <row r="42" spans="1:17" s="1" customFormat="1" ht="12.75" x14ac:dyDescent="0.25">
      <c r="A42" s="105"/>
      <c r="B42" s="218"/>
      <c r="C42" s="923"/>
      <c r="D42" s="923"/>
      <c r="E42" s="923"/>
      <c r="F42" s="927"/>
      <c r="G42" s="928"/>
      <c r="H42" s="929"/>
      <c r="I42" s="922"/>
      <c r="J42" s="922"/>
      <c r="K42" s="922"/>
      <c r="L42" s="922"/>
      <c r="M42" s="922"/>
      <c r="N42" s="922"/>
      <c r="O42" s="922"/>
      <c r="P42" s="217"/>
      <c r="Q42" s="106"/>
    </row>
    <row r="43" spans="1:17" s="1" customFormat="1" ht="13.5" customHeight="1" x14ac:dyDescent="0.25">
      <c r="A43" s="105"/>
      <c r="B43" s="247"/>
      <c r="C43" s="923" t="s">
        <v>182</v>
      </c>
      <c r="D43" s="923"/>
      <c r="E43" s="923"/>
      <c r="F43" s="924"/>
      <c r="G43" s="925"/>
      <c r="H43" s="926"/>
      <c r="I43" s="922" t="s">
        <v>138</v>
      </c>
      <c r="J43" s="922"/>
      <c r="K43" s="922"/>
      <c r="L43" s="922"/>
      <c r="M43" s="922"/>
      <c r="N43" s="922"/>
      <c r="O43" s="922"/>
      <c r="P43" s="246"/>
      <c r="Q43" s="106"/>
    </row>
    <row r="44" spans="1:17" s="1" customFormat="1" ht="12.75" x14ac:dyDescent="0.25">
      <c r="A44" s="105"/>
      <c r="B44" s="247"/>
      <c r="C44" s="923"/>
      <c r="D44" s="923"/>
      <c r="E44" s="923"/>
      <c r="F44" s="927"/>
      <c r="G44" s="928"/>
      <c r="H44" s="929"/>
      <c r="I44" s="922"/>
      <c r="J44" s="922"/>
      <c r="K44" s="922"/>
      <c r="L44" s="922"/>
      <c r="M44" s="922"/>
      <c r="N44" s="922"/>
      <c r="O44" s="922"/>
      <c r="P44" s="246"/>
      <c r="Q44" s="106"/>
    </row>
    <row r="45" spans="1:17" s="1" customFormat="1" ht="13.5" customHeight="1" x14ac:dyDescent="0.25">
      <c r="A45" s="105"/>
      <c r="B45" s="218"/>
      <c r="C45" s="923" t="s">
        <v>139</v>
      </c>
      <c r="D45" s="923"/>
      <c r="E45" s="923"/>
      <c r="F45" s="924"/>
      <c r="G45" s="925"/>
      <c r="H45" s="926"/>
      <c r="I45" s="922" t="s">
        <v>147</v>
      </c>
      <c r="J45" s="922"/>
      <c r="K45" s="922"/>
      <c r="L45" s="922"/>
      <c r="M45" s="922"/>
      <c r="N45" s="922"/>
      <c r="O45" s="922"/>
      <c r="P45" s="217"/>
      <c r="Q45" s="106"/>
    </row>
    <row r="46" spans="1:17" s="1" customFormat="1" ht="12.75" x14ac:dyDescent="0.25">
      <c r="A46" s="105"/>
      <c r="B46" s="218"/>
      <c r="C46" s="923"/>
      <c r="D46" s="923"/>
      <c r="E46" s="923"/>
      <c r="F46" s="927"/>
      <c r="G46" s="928"/>
      <c r="H46" s="929"/>
      <c r="I46" s="922"/>
      <c r="J46" s="922"/>
      <c r="K46" s="922"/>
      <c r="L46" s="922"/>
      <c r="M46" s="922"/>
      <c r="N46" s="922"/>
      <c r="O46" s="922"/>
      <c r="P46" s="217"/>
      <c r="Q46" s="106"/>
    </row>
    <row r="47" spans="1:17" s="1" customFormat="1" ht="13.5" customHeight="1" x14ac:dyDescent="0.25">
      <c r="A47" s="105"/>
      <c r="B47" s="247"/>
      <c r="C47" s="960" t="s">
        <v>183</v>
      </c>
      <c r="D47" s="961"/>
      <c r="E47" s="961"/>
      <c r="F47" s="961"/>
      <c r="G47" s="961"/>
      <c r="H47" s="961"/>
      <c r="I47" s="961"/>
      <c r="J47" s="961"/>
      <c r="K47" s="961"/>
      <c r="L47" s="961"/>
      <c r="M47" s="961"/>
      <c r="N47" s="961"/>
      <c r="O47" s="962"/>
      <c r="P47" s="246"/>
      <c r="Q47" s="106"/>
    </row>
    <row r="48" spans="1:17" s="1" customFormat="1" ht="13.5" customHeight="1" x14ac:dyDescent="0.25">
      <c r="A48" s="105"/>
      <c r="B48" s="218"/>
      <c r="C48" s="221"/>
      <c r="D48" s="221"/>
      <c r="E48" s="228"/>
      <c r="F48" s="227"/>
      <c r="G48" s="227"/>
      <c r="H48" s="227"/>
      <c r="I48" s="227"/>
      <c r="J48" s="220"/>
      <c r="K48" s="220"/>
      <c r="L48" s="220"/>
      <c r="M48" s="220"/>
      <c r="N48" s="220"/>
      <c r="O48" s="220"/>
      <c r="P48" s="217"/>
      <c r="Q48" s="106"/>
    </row>
    <row r="49" spans="1:17" s="1" customFormat="1" ht="13.5" customHeight="1" x14ac:dyDescent="0.25">
      <c r="A49" s="105"/>
      <c r="B49" s="218"/>
      <c r="C49" s="911" t="s">
        <v>145</v>
      </c>
      <c r="D49" s="912"/>
      <c r="E49" s="912"/>
      <c r="F49" s="912"/>
      <c r="G49" s="912"/>
      <c r="H49" s="912"/>
      <c r="I49" s="912"/>
      <c r="J49" s="912"/>
      <c r="K49" s="912"/>
      <c r="L49" s="912"/>
      <c r="M49" s="912"/>
      <c r="N49" s="912"/>
      <c r="O49" s="913"/>
      <c r="P49" s="217"/>
      <c r="Q49" s="106"/>
    </row>
    <row r="50" spans="1:17" s="1" customFormat="1" ht="13.5" customHeight="1" x14ac:dyDescent="0.25">
      <c r="A50" s="105"/>
      <c r="B50" s="218"/>
      <c r="C50" s="221"/>
      <c r="D50" s="221"/>
      <c r="E50" s="221"/>
      <c r="F50" s="227"/>
      <c r="G50" s="227"/>
      <c r="H50" s="227"/>
      <c r="I50" s="227"/>
      <c r="J50" s="220"/>
      <c r="K50" s="220"/>
      <c r="L50" s="220"/>
      <c r="M50" s="220"/>
      <c r="N50" s="220"/>
      <c r="O50" s="220"/>
      <c r="P50" s="217"/>
      <c r="Q50" s="106"/>
    </row>
    <row r="51" spans="1:17" s="1" customFormat="1" ht="13.5" customHeight="1" x14ac:dyDescent="0.25">
      <c r="A51" s="105"/>
      <c r="B51" s="218"/>
      <c r="C51" s="933" t="s">
        <v>187</v>
      </c>
      <c r="D51" s="934"/>
      <c r="E51" s="935"/>
      <c r="F51" s="939"/>
      <c r="G51" s="940"/>
      <c r="H51" s="940"/>
      <c r="I51" s="943"/>
      <c r="J51" s="944"/>
      <c r="K51" s="944"/>
      <c r="L51" s="944"/>
      <c r="M51" s="944"/>
      <c r="N51" s="944"/>
      <c r="O51" s="945"/>
      <c r="P51" s="217"/>
      <c r="Q51" s="106"/>
    </row>
    <row r="52" spans="1:17" s="1" customFormat="1" ht="13.5" customHeight="1" x14ac:dyDescent="0.25">
      <c r="A52" s="105"/>
      <c r="B52" s="218"/>
      <c r="C52" s="936"/>
      <c r="D52" s="937"/>
      <c r="E52" s="938"/>
      <c r="F52" s="941"/>
      <c r="G52" s="942"/>
      <c r="H52" s="942"/>
      <c r="I52" s="946"/>
      <c r="J52" s="947"/>
      <c r="K52" s="947"/>
      <c r="L52" s="947"/>
      <c r="M52" s="947"/>
      <c r="N52" s="947"/>
      <c r="O52" s="948"/>
      <c r="P52" s="217"/>
      <c r="Q52" s="106"/>
    </row>
    <row r="53" spans="1:17" s="1" customFormat="1" ht="8.25" customHeight="1" x14ac:dyDescent="0.25">
      <c r="A53" s="105"/>
      <c r="B53" s="218"/>
      <c r="C53" s="221"/>
      <c r="D53" s="221"/>
      <c r="E53" s="221"/>
      <c r="F53" s="517"/>
      <c r="G53" s="517"/>
      <c r="H53" s="517"/>
      <c r="I53" s="946"/>
      <c r="J53" s="947"/>
      <c r="K53" s="947"/>
      <c r="L53" s="947"/>
      <c r="M53" s="947"/>
      <c r="N53" s="947"/>
      <c r="O53" s="948"/>
      <c r="P53" s="217"/>
      <c r="Q53" s="106"/>
    </row>
    <row r="54" spans="1:17" s="1" customFormat="1" ht="13.5" customHeight="1" x14ac:dyDescent="0.25">
      <c r="A54" s="105"/>
      <c r="B54" s="218"/>
      <c r="C54" s="933" t="s">
        <v>141</v>
      </c>
      <c r="D54" s="934"/>
      <c r="E54" s="935"/>
      <c r="F54" s="939"/>
      <c r="G54" s="940"/>
      <c r="H54" s="940"/>
      <c r="I54" s="946"/>
      <c r="J54" s="947"/>
      <c r="K54" s="947"/>
      <c r="L54" s="947"/>
      <c r="M54" s="947"/>
      <c r="N54" s="947"/>
      <c r="O54" s="948"/>
      <c r="P54" s="217"/>
      <c r="Q54" s="106"/>
    </row>
    <row r="55" spans="1:17" s="1" customFormat="1" ht="13.5" customHeight="1" x14ac:dyDescent="0.25">
      <c r="A55" s="105"/>
      <c r="B55" s="218"/>
      <c r="C55" s="936"/>
      <c r="D55" s="937"/>
      <c r="E55" s="938"/>
      <c r="F55" s="941"/>
      <c r="G55" s="942"/>
      <c r="H55" s="942"/>
      <c r="I55" s="946"/>
      <c r="J55" s="947"/>
      <c r="K55" s="947"/>
      <c r="L55" s="947"/>
      <c r="M55" s="947"/>
      <c r="N55" s="947"/>
      <c r="O55" s="948"/>
      <c r="P55" s="217"/>
      <c r="Q55" s="106"/>
    </row>
    <row r="56" spans="1:17" s="1" customFormat="1" ht="7.5" customHeight="1" x14ac:dyDescent="0.25">
      <c r="A56" s="105"/>
      <c r="B56" s="218"/>
      <c r="C56" s="221"/>
      <c r="D56" s="221"/>
      <c r="E56" s="221"/>
      <c r="F56" s="517"/>
      <c r="G56" s="517"/>
      <c r="H56" s="517"/>
      <c r="I56" s="946"/>
      <c r="J56" s="947"/>
      <c r="K56" s="947"/>
      <c r="L56" s="947"/>
      <c r="M56" s="947"/>
      <c r="N56" s="947"/>
      <c r="O56" s="948"/>
      <c r="P56" s="217"/>
      <c r="Q56" s="106"/>
    </row>
    <row r="57" spans="1:17" s="1" customFormat="1" ht="13.5" customHeight="1" x14ac:dyDescent="0.25">
      <c r="A57" s="105"/>
      <c r="B57" s="218"/>
      <c r="C57" s="933" t="s">
        <v>155</v>
      </c>
      <c r="D57" s="934"/>
      <c r="E57" s="935"/>
      <c r="F57" s="939"/>
      <c r="G57" s="940"/>
      <c r="H57" s="940"/>
      <c r="I57" s="946"/>
      <c r="J57" s="947"/>
      <c r="K57" s="947"/>
      <c r="L57" s="947"/>
      <c r="M57" s="947"/>
      <c r="N57" s="947"/>
      <c r="O57" s="948"/>
      <c r="P57" s="217"/>
      <c r="Q57" s="106"/>
    </row>
    <row r="58" spans="1:17" s="1" customFormat="1" ht="13.5" customHeight="1" x14ac:dyDescent="0.25">
      <c r="A58" s="105"/>
      <c r="B58" s="218"/>
      <c r="C58" s="936"/>
      <c r="D58" s="937"/>
      <c r="E58" s="938"/>
      <c r="F58" s="941"/>
      <c r="G58" s="942"/>
      <c r="H58" s="942"/>
      <c r="I58" s="946"/>
      <c r="J58" s="947"/>
      <c r="K58" s="947"/>
      <c r="L58" s="947"/>
      <c r="M58" s="947"/>
      <c r="N58" s="947"/>
      <c r="O58" s="948"/>
      <c r="P58" s="217"/>
      <c r="Q58" s="106"/>
    </row>
    <row r="59" spans="1:17" s="1" customFormat="1" ht="13.5" customHeight="1" x14ac:dyDescent="0.25">
      <c r="A59" s="105"/>
      <c r="B59" s="218"/>
      <c r="C59" s="221"/>
      <c r="D59" s="221"/>
      <c r="E59" s="221"/>
      <c r="F59" s="227"/>
      <c r="G59" s="227"/>
      <c r="H59" s="227"/>
      <c r="I59" s="946"/>
      <c r="J59" s="947"/>
      <c r="K59" s="947"/>
      <c r="L59" s="947"/>
      <c r="M59" s="947"/>
      <c r="N59" s="947"/>
      <c r="O59" s="948"/>
      <c r="P59" s="217"/>
      <c r="Q59" s="106"/>
    </row>
    <row r="60" spans="1:17" s="1" customFormat="1" ht="13.5" customHeight="1" x14ac:dyDescent="0.25">
      <c r="A60" s="105"/>
      <c r="B60" s="218"/>
      <c r="C60" s="952" t="s">
        <v>142</v>
      </c>
      <c r="D60" s="952"/>
      <c r="E60" s="952"/>
      <c r="F60" s="227"/>
      <c r="G60" s="227"/>
      <c r="H60" s="227"/>
      <c r="I60" s="946"/>
      <c r="J60" s="947"/>
      <c r="K60" s="947"/>
      <c r="L60" s="947"/>
      <c r="M60" s="947"/>
      <c r="N60" s="947"/>
      <c r="O60" s="948"/>
      <c r="P60" s="217"/>
      <c r="Q60" s="106"/>
    </row>
    <row r="61" spans="1:17" s="1" customFormat="1" ht="10.5" customHeight="1" x14ac:dyDescent="0.25">
      <c r="A61" s="105"/>
      <c r="B61" s="218"/>
      <c r="C61" s="953" t="s">
        <v>143</v>
      </c>
      <c r="D61" s="953"/>
      <c r="E61" s="953"/>
      <c r="F61" s="227"/>
      <c r="G61" s="227"/>
      <c r="H61" s="227"/>
      <c r="I61" s="946"/>
      <c r="J61" s="947"/>
      <c r="K61" s="947"/>
      <c r="L61" s="947"/>
      <c r="M61" s="947"/>
      <c r="N61" s="947"/>
      <c r="O61" s="948"/>
      <c r="P61" s="217"/>
      <c r="Q61" s="106"/>
    </row>
    <row r="62" spans="1:17" s="1" customFormat="1" ht="6.75" customHeight="1" x14ac:dyDescent="0.25">
      <c r="A62" s="105"/>
      <c r="B62" s="218"/>
      <c r="C62" s="229"/>
      <c r="D62" s="229"/>
      <c r="E62" s="229"/>
      <c r="F62" s="227"/>
      <c r="G62" s="227"/>
      <c r="H62" s="227"/>
      <c r="I62" s="946"/>
      <c r="J62" s="947"/>
      <c r="K62" s="947"/>
      <c r="L62" s="947"/>
      <c r="M62" s="947"/>
      <c r="N62" s="947"/>
      <c r="O62" s="948"/>
      <c r="P62" s="217"/>
      <c r="Q62" s="106"/>
    </row>
    <row r="63" spans="1:17" s="1" customFormat="1" ht="13.5" customHeight="1" x14ac:dyDescent="0.25">
      <c r="A63" s="105"/>
      <c r="B63" s="218"/>
      <c r="C63" s="954"/>
      <c r="D63" s="955"/>
      <c r="E63" s="956"/>
      <c r="F63" s="227"/>
      <c r="G63" s="227"/>
      <c r="H63" s="227"/>
      <c r="I63" s="946"/>
      <c r="J63" s="947"/>
      <c r="K63" s="947"/>
      <c r="L63" s="947"/>
      <c r="M63" s="947"/>
      <c r="N63" s="947"/>
      <c r="O63" s="948"/>
      <c r="P63" s="217"/>
      <c r="Q63" s="106"/>
    </row>
    <row r="64" spans="1:17" s="1" customFormat="1" ht="8.1" customHeight="1" x14ac:dyDescent="0.25">
      <c r="A64" s="105"/>
      <c r="B64" s="28"/>
      <c r="C64" s="957"/>
      <c r="D64" s="958"/>
      <c r="E64" s="959"/>
      <c r="F64" s="74"/>
      <c r="G64" s="74"/>
      <c r="H64" s="74"/>
      <c r="I64" s="949"/>
      <c r="J64" s="950"/>
      <c r="K64" s="950"/>
      <c r="L64" s="950"/>
      <c r="M64" s="950"/>
      <c r="N64" s="950"/>
      <c r="O64" s="951"/>
      <c r="P64" s="33"/>
      <c r="Q64" s="106"/>
    </row>
    <row r="65" spans="1:17" s="1" customFormat="1" ht="8.1" customHeight="1" x14ac:dyDescent="0.25">
      <c r="A65" s="105"/>
      <c r="B65" s="92"/>
      <c r="C65" s="92"/>
      <c r="D65" s="92"/>
      <c r="E65" s="92"/>
      <c r="F65" s="92"/>
      <c r="G65" s="92"/>
      <c r="H65" s="92"/>
      <c r="I65" s="92"/>
      <c r="J65" s="92"/>
      <c r="K65" s="92"/>
      <c r="L65" s="92"/>
      <c r="M65" s="95"/>
      <c r="N65" s="92"/>
      <c r="O65" s="92"/>
      <c r="P65" s="92"/>
      <c r="Q65" s="106"/>
    </row>
    <row r="66" spans="1:17" ht="20.100000000000001" customHeight="1" x14ac:dyDescent="0.25">
      <c r="A66" s="113"/>
      <c r="B66" s="744" t="str">
        <f>Summary!B65</f>
        <v>SUBMIT COMPLETED ORDER FORMS TO kellym@exposolutions.co.za OR FAX TO: 011 - 704 1734</v>
      </c>
      <c r="C66" s="744"/>
      <c r="D66" s="744"/>
      <c r="E66" s="744"/>
      <c r="F66" s="744"/>
      <c r="G66" s="744"/>
      <c r="H66" s="744"/>
      <c r="I66" s="744"/>
      <c r="J66" s="744"/>
      <c r="K66" s="744"/>
      <c r="L66" s="744"/>
      <c r="M66" s="744"/>
      <c r="N66" s="744"/>
      <c r="O66" s="744"/>
      <c r="P66" s="744"/>
      <c r="Q66" s="114"/>
    </row>
    <row r="67" spans="1:17" ht="8.1" customHeight="1" x14ac:dyDescent="0.25">
      <c r="A67" s="113"/>
      <c r="B67" s="94"/>
      <c r="C67" s="94"/>
      <c r="D67" s="94"/>
      <c r="E67" s="94"/>
      <c r="F67" s="94"/>
      <c r="G67" s="94"/>
      <c r="H67" s="94"/>
      <c r="I67" s="94"/>
      <c r="J67" s="94"/>
      <c r="K67" s="94"/>
      <c r="L67" s="94"/>
      <c r="M67" s="53"/>
      <c r="N67" s="94"/>
      <c r="O67" s="94"/>
      <c r="P67" s="94"/>
      <c r="Q67" s="114"/>
    </row>
    <row r="68" spans="1:17" ht="30" customHeight="1" x14ac:dyDescent="0.25">
      <c r="A68" s="113"/>
      <c r="B68" s="732" t="str">
        <f>'Fascia '!B38:P38</f>
        <v>DEADLINE FOR THIS FORM IS FRIDAY, 28 SEPTEMBER 2018. FORMS SUBMITTED AFTER THIS DATE INCUR A 20% LATE-ORDER SURCHARGE / PAYMENT IS DUE ON PRESENTATION OF INVOICE / PAYMENT IS REQUIRED IN FULL PRIOR TO DELIVERY OF ORDERED SERVICES</v>
      </c>
      <c r="C68" s="733"/>
      <c r="D68" s="733"/>
      <c r="E68" s="733"/>
      <c r="F68" s="733"/>
      <c r="G68" s="733"/>
      <c r="H68" s="733"/>
      <c r="I68" s="733"/>
      <c r="J68" s="733"/>
      <c r="K68" s="733"/>
      <c r="L68" s="733"/>
      <c r="M68" s="733"/>
      <c r="N68" s="733"/>
      <c r="O68" s="733"/>
      <c r="P68" s="734"/>
      <c r="Q68" s="114"/>
    </row>
    <row r="69" spans="1:17" s="24" customFormat="1" ht="8.1" customHeight="1" x14ac:dyDescent="0.25">
      <c r="A69" s="930"/>
      <c r="B69" s="931"/>
      <c r="C69" s="931"/>
      <c r="D69" s="931"/>
      <c r="E69" s="931"/>
      <c r="F69" s="931"/>
      <c r="G69" s="931"/>
      <c r="H69" s="931"/>
      <c r="I69" s="931"/>
      <c r="J69" s="931"/>
      <c r="K69" s="931"/>
      <c r="L69" s="931"/>
      <c r="M69" s="931"/>
      <c r="N69" s="931"/>
      <c r="O69" s="931"/>
      <c r="P69" s="931"/>
      <c r="Q69" s="932"/>
    </row>
    <row r="70" spans="1:17" s="24" customFormat="1" ht="15" customHeight="1" x14ac:dyDescent="0.25">
      <c r="A70" s="113"/>
      <c r="B70" s="138" t="str">
        <f>Summary!B67</f>
        <v>SA Renal Congress   I   11-14 October 2018   I   Emperors Palace</v>
      </c>
      <c r="C70" s="124"/>
      <c r="D70" s="124"/>
      <c r="E70" s="124"/>
      <c r="F70" s="124"/>
      <c r="G70" s="124"/>
      <c r="H70" s="124"/>
      <c r="I70" s="124"/>
      <c r="J70" s="123"/>
      <c r="K70" s="123"/>
      <c r="L70" s="123"/>
      <c r="M70" s="122"/>
      <c r="N70" s="123"/>
      <c r="O70" s="690" t="s">
        <v>61</v>
      </c>
      <c r="P70" s="691"/>
      <c r="Q70" s="114"/>
    </row>
    <row r="71" spans="1:17" s="24" customFormat="1" ht="15" customHeight="1" x14ac:dyDescent="0.5">
      <c r="A71" s="113"/>
      <c r="B71" s="694" t="s">
        <v>113</v>
      </c>
      <c r="C71" s="695"/>
      <c r="D71" s="695"/>
      <c r="E71" s="695"/>
      <c r="F71" s="139"/>
      <c r="G71" s="139"/>
      <c r="H71" s="139"/>
      <c r="I71" s="139"/>
      <c r="J71" s="139"/>
      <c r="K71" s="139"/>
      <c r="L71" s="139"/>
      <c r="M71" s="125"/>
      <c r="N71" s="126"/>
      <c r="O71" s="692"/>
      <c r="P71" s="693"/>
      <c r="Q71" s="114"/>
    </row>
    <row r="72" spans="1:17" ht="5.0999999999999996" customHeight="1" x14ac:dyDescent="0.25">
      <c r="A72" s="136"/>
      <c r="B72" s="121"/>
      <c r="C72" s="121"/>
      <c r="D72" s="121"/>
      <c r="E72" s="121"/>
      <c r="F72" s="121"/>
      <c r="G72" s="121"/>
      <c r="H72" s="121"/>
      <c r="I72" s="121"/>
      <c r="J72" s="121"/>
      <c r="K72" s="121"/>
      <c r="L72" s="121"/>
      <c r="M72" s="120"/>
      <c r="N72" s="121"/>
      <c r="O72" s="121"/>
      <c r="P72" s="121"/>
      <c r="Q72" s="137"/>
    </row>
  </sheetData>
  <sheetProtection algorithmName="SHA-512" hashValue="0AIOI6OuNHnUX1pQyfM4hMKkXo+FLxDIrOGMeKhVHy/XgRFxb4qGe5msYypXW3zGy7lqi5FOsfUVdjS3gkxemQ==" saltValue="v+lpI1DVfxFXcfSydjE3Lg==" spinCount="100000" sheet="1" objects="1" scenarios="1"/>
  <protectedRanges>
    <protectedRange sqref="K32" name="Range2"/>
    <protectedRange sqref="H2 O3:O6" name="Show Logo_1"/>
  </protectedRanges>
  <mergeCells count="58">
    <mergeCell ref="C47:O47"/>
    <mergeCell ref="C43:E44"/>
    <mergeCell ref="F43:H44"/>
    <mergeCell ref="I43:O44"/>
    <mergeCell ref="C49:O49"/>
    <mergeCell ref="C51:E52"/>
    <mergeCell ref="F51:H52"/>
    <mergeCell ref="I51:O64"/>
    <mergeCell ref="C60:E60"/>
    <mergeCell ref="C61:E61"/>
    <mergeCell ref="C63:E64"/>
    <mergeCell ref="C54:E55"/>
    <mergeCell ref="C57:E58"/>
    <mergeCell ref="F54:H55"/>
    <mergeCell ref="F57:H58"/>
    <mergeCell ref="C41:E42"/>
    <mergeCell ref="I41:O42"/>
    <mergeCell ref="C45:E46"/>
    <mergeCell ref="F45:H46"/>
    <mergeCell ref="I45:O46"/>
    <mergeCell ref="F41:H42"/>
    <mergeCell ref="B68:P68"/>
    <mergeCell ref="A69:Q69"/>
    <mergeCell ref="O70:P71"/>
    <mergeCell ref="B71:E71"/>
    <mergeCell ref="B66:P66"/>
    <mergeCell ref="C35:O35"/>
    <mergeCell ref="C37:E37"/>
    <mergeCell ref="F37:H37"/>
    <mergeCell ref="I37:O37"/>
    <mergeCell ref="I39:O40"/>
    <mergeCell ref="C39:E40"/>
    <mergeCell ref="F39:H40"/>
    <mergeCell ref="B2:F2"/>
    <mergeCell ref="H2:P6"/>
    <mergeCell ref="E25:G25"/>
    <mergeCell ref="B5:F5"/>
    <mergeCell ref="B4:F4"/>
    <mergeCell ref="B3:F3"/>
    <mergeCell ref="C15:O15"/>
    <mergeCell ref="E19:G19"/>
    <mergeCell ref="E20:G20"/>
    <mergeCell ref="E21:G21"/>
    <mergeCell ref="B6:F6"/>
    <mergeCell ref="K10:O10"/>
    <mergeCell ref="E24:G24"/>
    <mergeCell ref="E18:G18"/>
    <mergeCell ref="C17:O17"/>
    <mergeCell ref="E23:G23"/>
    <mergeCell ref="C34:E34"/>
    <mergeCell ref="E27:G27"/>
    <mergeCell ref="E13:O13"/>
    <mergeCell ref="C33:K33"/>
    <mergeCell ref="E31:G31"/>
    <mergeCell ref="E29:G29"/>
    <mergeCell ref="E26:G26"/>
    <mergeCell ref="E22:G22"/>
    <mergeCell ref="E28:G28"/>
  </mergeCells>
  <hyperlinks>
    <hyperlink ref="B6:M6" r:id="rId1" display="http://www.exposolutions.co.za"/>
  </hyperlinks>
  <printOptions horizontalCentered="1"/>
  <pageMargins left="0.23622047244094491" right="0.23622047244094491" top="0.23622047244094491" bottom="0.23622047244094491" header="0.31496062992125984" footer="0.31496062992125984"/>
  <pageSetup paperSize="9" scale="71" orientation="portrait" r:id="rId2"/>
  <ignoredErrors>
    <ignoredError sqref="O27" formula="1"/>
  </ignoredErrors>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rgb="FF0070C0"/>
  </sheetPr>
  <dimension ref="A1:X57"/>
  <sheetViews>
    <sheetView view="pageBreakPreview" zoomScaleNormal="100" zoomScaleSheetLayoutView="100" workbookViewId="0">
      <selection activeCell="U3" sqref="U3"/>
    </sheetView>
  </sheetViews>
  <sheetFormatPr defaultRowHeight="12.75" x14ac:dyDescent="0.25"/>
  <cols>
    <col min="1" max="1" width="1.7109375" style="1" customWidth="1"/>
    <col min="2" max="2" width="0.85546875" style="1" customWidth="1"/>
    <col min="3" max="3" width="21.28515625" style="1" customWidth="1"/>
    <col min="4" max="4" width="1.42578125" style="1" customWidth="1"/>
    <col min="5" max="5" width="34.85546875" style="1" customWidth="1"/>
    <col min="6" max="6" width="2.42578125" style="1" customWidth="1"/>
    <col min="7" max="7" width="1.5703125" style="1" customWidth="1"/>
    <col min="8" max="8" width="1.7109375" style="1" customWidth="1"/>
    <col min="9" max="9" width="5.28515625" style="1" customWidth="1"/>
    <col min="10" max="10" width="9.140625" style="1" customWidth="1"/>
    <col min="11" max="11" width="7.85546875" style="1" customWidth="1"/>
    <col min="12" max="12" width="2.5703125" style="1" customWidth="1"/>
    <col min="13" max="13" width="4.140625" style="11" bestFit="1" customWidth="1"/>
    <col min="14" max="14" width="1.7109375" style="11" customWidth="1"/>
    <col min="15" max="15" width="10" style="12" customWidth="1"/>
    <col min="16" max="16" width="1.7109375" style="13" customWidth="1"/>
    <col min="17" max="17" width="11.42578125" style="12" customWidth="1"/>
    <col min="18" max="18" width="0.85546875" style="1" customWidth="1"/>
    <col min="19" max="19" width="1.7109375" style="1" customWidth="1"/>
    <col min="20" max="16384" width="9.140625" style="1"/>
  </cols>
  <sheetData>
    <row r="1" spans="1:24" s="101" customFormat="1" ht="8.1" customHeight="1" x14ac:dyDescent="0.25">
      <c r="A1" s="129"/>
      <c r="B1" s="119"/>
      <c r="C1" s="119"/>
      <c r="D1" s="119"/>
      <c r="E1" s="119"/>
      <c r="F1" s="119"/>
      <c r="G1" s="119"/>
      <c r="H1" s="119"/>
      <c r="I1" s="119"/>
      <c r="J1" s="119"/>
      <c r="K1" s="119"/>
      <c r="L1" s="119"/>
      <c r="M1" s="151"/>
      <c r="N1" s="151"/>
      <c r="O1" s="152"/>
      <c r="P1" s="153"/>
      <c r="Q1" s="152"/>
      <c r="R1" s="119"/>
      <c r="S1" s="131"/>
    </row>
    <row r="2" spans="1:24" s="100" customFormat="1" ht="39.950000000000003" customHeight="1" x14ac:dyDescent="0.25">
      <c r="A2" s="105"/>
      <c r="B2" s="660"/>
      <c r="C2" s="661"/>
      <c r="D2" s="661"/>
      <c r="E2" s="661"/>
      <c r="F2" s="662"/>
      <c r="G2" s="282"/>
      <c r="H2" s="666"/>
      <c r="I2" s="667"/>
      <c r="J2" s="667"/>
      <c r="K2" s="667"/>
      <c r="L2" s="667"/>
      <c r="M2" s="667"/>
      <c r="N2" s="667"/>
      <c r="O2" s="667"/>
      <c r="P2" s="667"/>
      <c r="Q2" s="667"/>
      <c r="R2" s="668"/>
      <c r="S2" s="298"/>
      <c r="T2" s="299"/>
      <c r="U2" s="299"/>
      <c r="V2" s="299"/>
      <c r="W2" s="299"/>
      <c r="X2" s="282"/>
    </row>
    <row r="3" spans="1:24" s="100" customFormat="1" ht="15" customHeight="1" x14ac:dyDescent="0.25">
      <c r="A3" s="105"/>
      <c r="B3" s="677" t="s">
        <v>190</v>
      </c>
      <c r="C3" s="678"/>
      <c r="D3" s="678"/>
      <c r="E3" s="678"/>
      <c r="F3" s="679"/>
      <c r="G3" s="282"/>
      <c r="H3" s="669"/>
      <c r="I3" s="670"/>
      <c r="J3" s="670"/>
      <c r="K3" s="670"/>
      <c r="L3" s="670"/>
      <c r="M3" s="670"/>
      <c r="N3" s="670"/>
      <c r="O3" s="670"/>
      <c r="P3" s="670"/>
      <c r="Q3" s="670"/>
      <c r="R3" s="671"/>
      <c r="S3" s="298"/>
      <c r="T3" s="299"/>
      <c r="U3" s="299"/>
      <c r="V3" s="299"/>
      <c r="W3" s="299"/>
      <c r="X3" s="282"/>
    </row>
    <row r="4" spans="1:24" s="100" customFormat="1" ht="15" customHeight="1" x14ac:dyDescent="0.25">
      <c r="A4" s="105"/>
      <c r="B4" s="677" t="s">
        <v>115</v>
      </c>
      <c r="C4" s="678"/>
      <c r="D4" s="678"/>
      <c r="E4" s="678"/>
      <c r="F4" s="679"/>
      <c r="G4" s="282"/>
      <c r="H4" s="669"/>
      <c r="I4" s="670"/>
      <c r="J4" s="670"/>
      <c r="K4" s="670"/>
      <c r="L4" s="670"/>
      <c r="M4" s="670"/>
      <c r="N4" s="670"/>
      <c r="O4" s="670"/>
      <c r="P4" s="670"/>
      <c r="Q4" s="670"/>
      <c r="R4" s="671"/>
      <c r="S4" s="298"/>
      <c r="T4" s="299"/>
      <c r="U4" s="299"/>
      <c r="V4" s="299"/>
      <c r="W4" s="299"/>
      <c r="X4" s="282"/>
    </row>
    <row r="5" spans="1:24" s="100" customFormat="1" ht="15" customHeight="1" x14ac:dyDescent="0.25">
      <c r="A5" s="105"/>
      <c r="B5" s="969" t="s">
        <v>160</v>
      </c>
      <c r="C5" s="970"/>
      <c r="D5" s="970"/>
      <c r="E5" s="970"/>
      <c r="F5" s="971"/>
      <c r="G5" s="282"/>
      <c r="H5" s="669"/>
      <c r="I5" s="670"/>
      <c r="J5" s="670"/>
      <c r="K5" s="670"/>
      <c r="L5" s="670"/>
      <c r="M5" s="670"/>
      <c r="N5" s="670"/>
      <c r="O5" s="670"/>
      <c r="P5" s="670"/>
      <c r="Q5" s="670"/>
      <c r="R5" s="671"/>
      <c r="S5" s="298"/>
      <c r="T5" s="299"/>
      <c r="U5" s="299"/>
      <c r="V5" s="299"/>
      <c r="W5" s="299"/>
      <c r="X5" s="282"/>
    </row>
    <row r="6" spans="1:24" s="100" customFormat="1" ht="15" customHeight="1" x14ac:dyDescent="0.25">
      <c r="A6" s="105"/>
      <c r="B6" s="680" t="s">
        <v>114</v>
      </c>
      <c r="C6" s="681"/>
      <c r="D6" s="681"/>
      <c r="E6" s="681"/>
      <c r="F6" s="682"/>
      <c r="G6" s="140"/>
      <c r="H6" s="672"/>
      <c r="I6" s="673"/>
      <c r="J6" s="673"/>
      <c r="K6" s="673"/>
      <c r="L6" s="673"/>
      <c r="M6" s="673"/>
      <c r="N6" s="673"/>
      <c r="O6" s="673"/>
      <c r="P6" s="673"/>
      <c r="Q6" s="673"/>
      <c r="R6" s="674"/>
      <c r="S6" s="298"/>
      <c r="T6" s="299"/>
      <c r="U6" s="299"/>
      <c r="V6" s="299"/>
      <c r="W6" s="299"/>
      <c r="X6" s="282"/>
    </row>
    <row r="7" spans="1:24" s="101" customFormat="1" ht="8.1" customHeight="1" x14ac:dyDescent="0.25">
      <c r="A7" s="293"/>
      <c r="B7" s="294"/>
      <c r="C7" s="294"/>
      <c r="D7" s="294"/>
      <c r="E7" s="294"/>
      <c r="F7" s="294"/>
      <c r="G7" s="294"/>
      <c r="H7" s="294"/>
      <c r="I7" s="294"/>
      <c r="J7" s="294"/>
      <c r="K7" s="294"/>
      <c r="L7" s="294"/>
      <c r="M7" s="75"/>
      <c r="N7" s="75"/>
      <c r="O7" s="76"/>
      <c r="P7" s="77"/>
      <c r="Q7" s="76"/>
      <c r="R7" s="294"/>
      <c r="S7" s="295"/>
    </row>
    <row r="8" spans="1:24" s="24" customFormat="1" ht="7.5" customHeight="1" x14ac:dyDescent="0.25">
      <c r="A8" s="293"/>
      <c r="B8" s="294"/>
      <c r="C8" s="294"/>
      <c r="D8" s="294"/>
      <c r="E8" s="294"/>
      <c r="F8" s="294"/>
      <c r="G8" s="294"/>
      <c r="H8" s="294"/>
      <c r="I8" s="294"/>
      <c r="J8" s="294"/>
      <c r="K8" s="294"/>
      <c r="L8" s="294"/>
      <c r="M8" s="75"/>
      <c r="N8" s="75"/>
      <c r="O8" s="76"/>
      <c r="P8" s="77"/>
      <c r="Q8" s="76"/>
      <c r="R8" s="294"/>
      <c r="S8" s="295"/>
    </row>
    <row r="9" spans="1:24" s="24" customFormat="1" ht="3.95" customHeight="1" x14ac:dyDescent="0.25">
      <c r="A9" s="511"/>
      <c r="B9" s="511"/>
      <c r="C9" s="394"/>
      <c r="D9" s="394"/>
      <c r="E9" s="394"/>
      <c r="F9" s="394"/>
      <c r="G9" s="394"/>
      <c r="H9" s="405"/>
      <c r="I9" s="405"/>
      <c r="J9" s="405"/>
      <c r="K9" s="405"/>
      <c r="L9" s="405"/>
      <c r="M9" s="406"/>
      <c r="N9" s="405"/>
      <c r="O9" s="405"/>
      <c r="P9" s="405"/>
      <c r="Q9" s="511"/>
      <c r="R9" s="557"/>
      <c r="S9" s="342"/>
    </row>
    <row r="10" spans="1:24" ht="15" customHeight="1" x14ac:dyDescent="0.25">
      <c r="A10" s="504"/>
      <c r="B10" s="504"/>
      <c r="C10" s="399" t="s">
        <v>401</v>
      </c>
      <c r="D10" s="374"/>
      <c r="E10" s="56">
        <f>Summary!L13</f>
        <v>0</v>
      </c>
      <c r="F10" s="374"/>
      <c r="G10" s="374"/>
      <c r="H10" s="397"/>
      <c r="I10" s="399" t="s">
        <v>402</v>
      </c>
      <c r="J10" s="374"/>
      <c r="K10" s="735">
        <f>Summary!L16</f>
        <v>0</v>
      </c>
      <c r="L10" s="736"/>
      <c r="M10" s="736"/>
      <c r="N10" s="736"/>
      <c r="O10" s="737"/>
      <c r="P10" s="397"/>
      <c r="Q10" s="504"/>
      <c r="R10" s="554"/>
      <c r="S10" s="343"/>
    </row>
    <row r="11" spans="1:24" ht="12.75" customHeight="1" x14ac:dyDescent="0.25">
      <c r="A11" s="504"/>
      <c r="B11" s="470"/>
      <c r="C11" s="378"/>
      <c r="D11" s="378"/>
      <c r="E11" s="378"/>
      <c r="F11" s="378"/>
      <c r="G11" s="470"/>
      <c r="H11" s="374"/>
      <c r="I11" s="378"/>
      <c r="J11" s="378"/>
      <c r="K11" s="78"/>
      <c r="L11" s="78"/>
      <c r="M11" s="79"/>
      <c r="N11" s="80"/>
      <c r="O11" s="19"/>
      <c r="P11" s="33"/>
      <c r="Q11" s="504"/>
      <c r="R11" s="555"/>
    </row>
    <row r="12" spans="1:24" ht="8.1" customHeight="1" x14ac:dyDescent="0.25">
      <c r="A12" s="105"/>
      <c r="B12" s="503"/>
      <c r="C12" s="288"/>
      <c r="D12" s="288"/>
      <c r="E12" s="288"/>
      <c r="F12" s="288"/>
      <c r="G12" s="374"/>
      <c r="H12" s="558"/>
      <c r="I12" s="288"/>
      <c r="J12" s="288"/>
      <c r="K12" s="288"/>
      <c r="L12" s="288"/>
      <c r="M12" s="81"/>
      <c r="N12" s="81"/>
      <c r="O12" s="559"/>
      <c r="P12" s="83"/>
      <c r="Q12" s="82"/>
      <c r="R12" s="289"/>
      <c r="S12" s="106"/>
    </row>
    <row r="13" spans="1:24" s="8" customFormat="1" ht="20.100000000000001" customHeight="1" x14ac:dyDescent="0.25">
      <c r="A13" s="132"/>
      <c r="B13" s="50"/>
      <c r="C13" s="451" t="s">
        <v>304</v>
      </c>
      <c r="D13" s="51"/>
      <c r="E13" s="776" t="s">
        <v>305</v>
      </c>
      <c r="F13" s="777"/>
      <c r="G13" s="777"/>
      <c r="H13" s="777"/>
      <c r="I13" s="777"/>
      <c r="J13" s="777"/>
      <c r="K13" s="777"/>
      <c r="L13" s="777"/>
      <c r="M13" s="777"/>
      <c r="N13" s="777"/>
      <c r="O13" s="777"/>
      <c r="P13" s="777"/>
      <c r="Q13" s="778"/>
      <c r="R13" s="52"/>
      <c r="S13" s="133"/>
      <c r="V13" s="556"/>
    </row>
    <row r="14" spans="1:24" s="10" customFormat="1" ht="3.95" customHeight="1" x14ac:dyDescent="0.25">
      <c r="A14" s="142"/>
      <c r="B14" s="65"/>
      <c r="C14" s="66"/>
      <c r="D14" s="67"/>
      <c r="E14" s="68"/>
      <c r="F14" s="68"/>
      <c r="G14" s="68"/>
      <c r="H14" s="68"/>
      <c r="I14" s="68"/>
      <c r="J14" s="68"/>
      <c r="K14" s="68"/>
      <c r="L14" s="69"/>
      <c r="M14" s="68"/>
      <c r="N14" s="69"/>
      <c r="O14" s="70"/>
      <c r="P14" s="69"/>
      <c r="Q14" s="68"/>
      <c r="R14" s="71"/>
      <c r="S14" s="143"/>
    </row>
    <row r="15" spans="1:24" s="10" customFormat="1" ht="3.95" customHeight="1" x14ac:dyDescent="0.25">
      <c r="A15" s="142"/>
      <c r="B15" s="65"/>
      <c r="C15" s="66"/>
      <c r="D15" s="72"/>
      <c r="E15" s="68"/>
      <c r="F15" s="68"/>
      <c r="G15" s="68"/>
      <c r="H15" s="68"/>
      <c r="I15" s="68"/>
      <c r="J15" s="68"/>
      <c r="K15" s="68"/>
      <c r="L15" s="73"/>
      <c r="M15" s="68"/>
      <c r="N15" s="73"/>
      <c r="O15" s="70"/>
      <c r="P15" s="73"/>
      <c r="Q15" s="68"/>
      <c r="R15" s="71"/>
      <c r="S15" s="143"/>
    </row>
    <row r="16" spans="1:24" s="9" customFormat="1" ht="15" customHeight="1" x14ac:dyDescent="0.25">
      <c r="A16" s="134"/>
      <c r="B16" s="57"/>
      <c r="C16" s="59" t="s">
        <v>19</v>
      </c>
      <c r="D16" s="283"/>
      <c r="E16" s="966" t="s">
        <v>488</v>
      </c>
      <c r="F16" s="967"/>
      <c r="G16" s="967"/>
      <c r="H16" s="967"/>
      <c r="I16" s="967"/>
      <c r="J16" s="967"/>
      <c r="K16" s="968"/>
      <c r="L16" s="283"/>
      <c r="M16" s="300" t="s">
        <v>21</v>
      </c>
      <c r="N16" s="61"/>
      <c r="O16" s="301" t="s">
        <v>22</v>
      </c>
      <c r="P16" s="21"/>
      <c r="Q16" s="301" t="s">
        <v>23</v>
      </c>
      <c r="R16" s="58"/>
      <c r="S16" s="135"/>
    </row>
    <row r="17" spans="1:19" s="9" customFormat="1" ht="15" customHeight="1" x14ac:dyDescent="0.25">
      <c r="A17" s="134"/>
      <c r="B17" s="57"/>
      <c r="C17" s="59"/>
      <c r="D17" s="283"/>
      <c r="E17" s="795" t="s">
        <v>306</v>
      </c>
      <c r="F17" s="796"/>
      <c r="G17" s="796"/>
      <c r="H17" s="796"/>
      <c r="I17" s="796"/>
      <c r="J17" s="796"/>
      <c r="K17" s="796"/>
      <c r="L17" s="796"/>
      <c r="M17" s="796"/>
      <c r="N17" s="796"/>
      <c r="O17" s="796"/>
      <c r="P17" s="796"/>
      <c r="Q17" s="797"/>
      <c r="R17" s="58"/>
      <c r="S17" s="135"/>
    </row>
    <row r="18" spans="1:19" s="310" customFormat="1" ht="15" customHeight="1" x14ac:dyDescent="0.25">
      <c r="A18" s="302"/>
      <c r="B18" s="303"/>
      <c r="C18" s="304" t="s">
        <v>307</v>
      </c>
      <c r="D18" s="42"/>
      <c r="E18" s="963" t="s">
        <v>308</v>
      </c>
      <c r="F18" s="964"/>
      <c r="G18" s="964"/>
      <c r="H18" s="965"/>
      <c r="I18" s="305" t="s">
        <v>198</v>
      </c>
      <c r="J18" s="305" t="s">
        <v>309</v>
      </c>
      <c r="K18" s="305" t="s">
        <v>310</v>
      </c>
      <c r="L18" s="42"/>
      <c r="M18" s="296"/>
      <c r="N18" s="85"/>
      <c r="O18" s="353">
        <v>310</v>
      </c>
      <c r="P18" s="307"/>
      <c r="Q18" s="306">
        <f>M18*O18</f>
        <v>0</v>
      </c>
      <c r="R18" s="308"/>
      <c r="S18" s="309"/>
    </row>
    <row r="19" spans="1:19" s="310" customFormat="1" ht="15" customHeight="1" x14ac:dyDescent="0.25">
      <c r="A19" s="302"/>
      <c r="B19" s="303"/>
      <c r="C19" s="311" t="s">
        <v>311</v>
      </c>
      <c r="D19" s="42"/>
      <c r="E19" s="963" t="s">
        <v>519</v>
      </c>
      <c r="F19" s="964"/>
      <c r="G19" s="964"/>
      <c r="H19" s="965"/>
      <c r="I19" s="305" t="s">
        <v>198</v>
      </c>
      <c r="J19" s="305" t="s">
        <v>309</v>
      </c>
      <c r="K19" s="305" t="s">
        <v>310</v>
      </c>
      <c r="L19" s="42"/>
      <c r="M19" s="296"/>
      <c r="N19" s="85"/>
      <c r="O19" s="353">
        <v>310</v>
      </c>
      <c r="P19" s="307"/>
      <c r="Q19" s="306">
        <f>M19*O19</f>
        <v>0</v>
      </c>
      <c r="R19" s="308"/>
      <c r="S19" s="309"/>
    </row>
    <row r="20" spans="1:19" s="310" customFormat="1" ht="15" customHeight="1" x14ac:dyDescent="0.25">
      <c r="A20" s="302"/>
      <c r="B20" s="303"/>
      <c r="C20" s="311" t="s">
        <v>312</v>
      </c>
      <c r="D20" s="42"/>
      <c r="E20" s="963" t="s">
        <v>313</v>
      </c>
      <c r="F20" s="964"/>
      <c r="G20" s="964"/>
      <c r="H20" s="965"/>
      <c r="I20" s="305" t="s">
        <v>314</v>
      </c>
      <c r="J20" s="305" t="s">
        <v>315</v>
      </c>
      <c r="K20" s="305" t="s">
        <v>316</v>
      </c>
      <c r="L20" s="42"/>
      <c r="M20" s="296"/>
      <c r="N20" s="85"/>
      <c r="O20" s="353">
        <v>345</v>
      </c>
      <c r="P20" s="307"/>
      <c r="Q20" s="306">
        <f>M20*O20</f>
        <v>0</v>
      </c>
      <c r="R20" s="308"/>
      <c r="S20" s="309"/>
    </row>
    <row r="21" spans="1:19" s="310" customFormat="1" ht="15" customHeight="1" x14ac:dyDescent="0.25">
      <c r="A21" s="302"/>
      <c r="B21" s="303"/>
      <c r="C21" s="311" t="s">
        <v>317</v>
      </c>
      <c r="D21" s="42"/>
      <c r="E21" s="963" t="s">
        <v>318</v>
      </c>
      <c r="F21" s="964"/>
      <c r="G21" s="964"/>
      <c r="H21" s="965"/>
      <c r="I21" s="305" t="s">
        <v>198</v>
      </c>
      <c r="J21" s="305" t="s">
        <v>309</v>
      </c>
      <c r="K21" s="305" t="s">
        <v>310</v>
      </c>
      <c r="L21" s="42"/>
      <c r="M21" s="296"/>
      <c r="N21" s="85"/>
      <c r="O21" s="353">
        <v>345</v>
      </c>
      <c r="P21" s="307"/>
      <c r="Q21" s="306">
        <f>M21*O21</f>
        <v>0</v>
      </c>
      <c r="R21" s="308"/>
      <c r="S21" s="309"/>
    </row>
    <row r="22" spans="1:19" s="310" customFormat="1" ht="15" customHeight="1" x14ac:dyDescent="0.25">
      <c r="A22" s="302"/>
      <c r="B22" s="303"/>
      <c r="C22" s="312" t="s">
        <v>13</v>
      </c>
      <c r="D22" s="42"/>
      <c r="E22" s="972" t="s">
        <v>458</v>
      </c>
      <c r="F22" s="972"/>
      <c r="G22" s="972"/>
      <c r="H22" s="972"/>
      <c r="I22" s="313" t="s">
        <v>319</v>
      </c>
      <c r="J22" s="314" t="s">
        <v>320</v>
      </c>
      <c r="K22" s="314" t="s">
        <v>321</v>
      </c>
      <c r="L22" s="42"/>
      <c r="M22" s="296"/>
      <c r="N22" s="85"/>
      <c r="O22" s="353">
        <v>310</v>
      </c>
      <c r="P22" s="307"/>
      <c r="Q22" s="306">
        <f>M22*O22</f>
        <v>0</v>
      </c>
      <c r="R22" s="308"/>
      <c r="S22" s="309"/>
    </row>
    <row r="23" spans="1:19" s="310" customFormat="1" ht="15" customHeight="1" x14ac:dyDescent="0.25">
      <c r="A23" s="302"/>
      <c r="B23" s="303"/>
      <c r="C23" s="312" t="s">
        <v>18</v>
      </c>
      <c r="D23" s="42"/>
      <c r="E23" s="972" t="s">
        <v>322</v>
      </c>
      <c r="F23" s="972"/>
      <c r="G23" s="972"/>
      <c r="H23" s="972"/>
      <c r="I23" s="305" t="s">
        <v>319</v>
      </c>
      <c r="J23" s="305" t="s">
        <v>320</v>
      </c>
      <c r="K23" s="314" t="s">
        <v>321</v>
      </c>
      <c r="L23" s="42"/>
      <c r="M23" s="25"/>
      <c r="N23" s="85"/>
      <c r="O23" s="344">
        <v>265</v>
      </c>
      <c r="P23" s="307"/>
      <c r="Q23" s="22">
        <f t="shared" ref="Q23:Q44" si="0">M23*O23</f>
        <v>0</v>
      </c>
      <c r="R23" s="308"/>
      <c r="S23" s="309"/>
    </row>
    <row r="24" spans="1:19" s="310" customFormat="1" ht="15" customHeight="1" x14ac:dyDescent="0.25">
      <c r="A24" s="302"/>
      <c r="B24" s="303"/>
      <c r="C24" s="312" t="s">
        <v>61</v>
      </c>
      <c r="D24" s="42"/>
      <c r="E24" s="976" t="s">
        <v>323</v>
      </c>
      <c r="F24" s="976"/>
      <c r="G24" s="976"/>
      <c r="H24" s="976"/>
      <c r="I24" s="305" t="s">
        <v>319</v>
      </c>
      <c r="J24" s="305" t="s">
        <v>320</v>
      </c>
      <c r="K24" s="314" t="s">
        <v>321</v>
      </c>
      <c r="L24" s="42"/>
      <c r="M24" s="263"/>
      <c r="N24" s="85"/>
      <c r="O24" s="354">
        <v>355</v>
      </c>
      <c r="P24" s="307"/>
      <c r="Q24" s="315">
        <f t="shared" si="0"/>
        <v>0</v>
      </c>
      <c r="R24" s="308"/>
      <c r="S24" s="309"/>
    </row>
    <row r="25" spans="1:19" s="310" customFormat="1" ht="15" customHeight="1" x14ac:dyDescent="0.25">
      <c r="A25" s="302"/>
      <c r="B25" s="303"/>
      <c r="C25" s="41" t="s">
        <v>324</v>
      </c>
      <c r="D25" s="42"/>
      <c r="E25" s="976" t="s">
        <v>325</v>
      </c>
      <c r="F25" s="976"/>
      <c r="G25" s="976"/>
      <c r="H25" s="976"/>
      <c r="I25" s="977" t="s">
        <v>326</v>
      </c>
      <c r="J25" s="978"/>
      <c r="K25" s="979"/>
      <c r="L25" s="42"/>
      <c r="M25" s="263"/>
      <c r="N25" s="85"/>
      <c r="O25" s="354">
        <v>345</v>
      </c>
      <c r="P25" s="307"/>
      <c r="Q25" s="315">
        <f t="shared" si="0"/>
        <v>0</v>
      </c>
      <c r="R25" s="308"/>
      <c r="S25" s="309"/>
    </row>
    <row r="26" spans="1:19" s="310" customFormat="1" ht="15" customHeight="1" x14ac:dyDescent="0.25">
      <c r="A26" s="302"/>
      <c r="B26" s="303"/>
      <c r="C26" s="41" t="s">
        <v>338</v>
      </c>
      <c r="D26" s="589"/>
      <c r="E26" s="800" t="s">
        <v>339</v>
      </c>
      <c r="F26" s="801"/>
      <c r="G26" s="801"/>
      <c r="H26" s="801"/>
      <c r="I26" s="977" t="s">
        <v>330</v>
      </c>
      <c r="J26" s="978"/>
      <c r="K26" s="979"/>
      <c r="L26" s="589"/>
      <c r="M26" s="25"/>
      <c r="N26" s="85"/>
      <c r="O26" s="344">
        <v>355</v>
      </c>
      <c r="P26" s="307"/>
      <c r="Q26" s="22">
        <f>M26*O26</f>
        <v>0</v>
      </c>
      <c r="R26" s="308"/>
      <c r="S26" s="309"/>
    </row>
    <row r="27" spans="1:19" s="310" customFormat="1" ht="15" customHeight="1" x14ac:dyDescent="0.25">
      <c r="A27" s="302"/>
      <c r="B27" s="303"/>
      <c r="C27" s="312" t="s">
        <v>327</v>
      </c>
      <c r="D27" s="42"/>
      <c r="E27" s="800" t="s">
        <v>328</v>
      </c>
      <c r="F27" s="801"/>
      <c r="G27" s="801"/>
      <c r="H27" s="801"/>
      <c r="I27" s="801"/>
      <c r="J27" s="801"/>
      <c r="K27" s="801"/>
      <c r="L27" s="42"/>
      <c r="M27" s="263"/>
      <c r="N27" s="85"/>
      <c r="O27" s="354">
        <v>110</v>
      </c>
      <c r="P27" s="307"/>
      <c r="Q27" s="315">
        <f t="shared" si="0"/>
        <v>0</v>
      </c>
      <c r="R27" s="308"/>
      <c r="S27" s="309"/>
    </row>
    <row r="28" spans="1:19" s="310" customFormat="1" ht="15" customHeight="1" x14ac:dyDescent="0.25">
      <c r="A28" s="302"/>
      <c r="B28" s="303"/>
      <c r="C28" s="41"/>
      <c r="D28" s="42"/>
      <c r="E28" s="973" t="s">
        <v>456</v>
      </c>
      <c r="F28" s="974"/>
      <c r="G28" s="974"/>
      <c r="H28" s="974"/>
      <c r="I28" s="974"/>
      <c r="J28" s="974"/>
      <c r="K28" s="974"/>
      <c r="L28" s="974"/>
      <c r="M28" s="974"/>
      <c r="N28" s="974"/>
      <c r="O28" s="974"/>
      <c r="P28" s="974"/>
      <c r="Q28" s="975"/>
      <c r="R28" s="308"/>
      <c r="S28" s="309"/>
    </row>
    <row r="29" spans="1:19" s="310" customFormat="1" ht="15" customHeight="1" x14ac:dyDescent="0.25">
      <c r="A29" s="302"/>
      <c r="B29" s="303"/>
      <c r="C29" s="41" t="s">
        <v>62</v>
      </c>
      <c r="D29" s="42"/>
      <c r="E29" s="980" t="s">
        <v>329</v>
      </c>
      <c r="F29" s="980"/>
      <c r="G29" s="980"/>
      <c r="H29" s="980"/>
      <c r="I29" s="977" t="s">
        <v>330</v>
      </c>
      <c r="J29" s="978"/>
      <c r="K29" s="979"/>
      <c r="L29" s="42"/>
      <c r="M29" s="296"/>
      <c r="N29" s="85"/>
      <c r="O29" s="353">
        <v>185</v>
      </c>
      <c r="P29" s="307"/>
      <c r="Q29" s="306">
        <f t="shared" si="0"/>
        <v>0</v>
      </c>
      <c r="R29" s="308"/>
      <c r="S29" s="309"/>
    </row>
    <row r="30" spans="1:19" s="310" customFormat="1" ht="15" customHeight="1" x14ac:dyDescent="0.25">
      <c r="A30" s="302"/>
      <c r="B30" s="303"/>
      <c r="C30" s="41" t="s">
        <v>331</v>
      </c>
      <c r="D30" s="42"/>
      <c r="E30" s="972" t="s">
        <v>332</v>
      </c>
      <c r="F30" s="972"/>
      <c r="G30" s="972"/>
      <c r="H30" s="972"/>
      <c r="I30" s="977" t="s">
        <v>330</v>
      </c>
      <c r="J30" s="978"/>
      <c r="K30" s="979"/>
      <c r="L30" s="42"/>
      <c r="M30" s="25"/>
      <c r="N30" s="85"/>
      <c r="O30" s="344">
        <v>185</v>
      </c>
      <c r="P30" s="307"/>
      <c r="Q30" s="22">
        <f t="shared" si="0"/>
        <v>0</v>
      </c>
      <c r="R30" s="308"/>
      <c r="S30" s="309"/>
    </row>
    <row r="31" spans="1:19" s="310" customFormat="1" ht="15" customHeight="1" x14ac:dyDescent="0.25">
      <c r="A31" s="302"/>
      <c r="B31" s="303"/>
      <c r="C31" s="41" t="s">
        <v>333</v>
      </c>
      <c r="D31" s="589"/>
      <c r="E31" s="972" t="s">
        <v>334</v>
      </c>
      <c r="F31" s="972"/>
      <c r="G31" s="972"/>
      <c r="H31" s="972"/>
      <c r="I31" s="977" t="s">
        <v>335</v>
      </c>
      <c r="J31" s="978"/>
      <c r="K31" s="979"/>
      <c r="L31" s="589"/>
      <c r="M31" s="25"/>
      <c r="N31" s="85"/>
      <c r="O31" s="344">
        <v>185</v>
      </c>
      <c r="P31" s="307"/>
      <c r="Q31" s="22">
        <f t="shared" si="0"/>
        <v>0</v>
      </c>
      <c r="R31" s="308"/>
      <c r="S31" s="309"/>
    </row>
    <row r="32" spans="1:19" s="310" customFormat="1" ht="15" customHeight="1" x14ac:dyDescent="0.25">
      <c r="A32" s="302"/>
      <c r="B32" s="303"/>
      <c r="C32" s="41" t="s">
        <v>336</v>
      </c>
      <c r="D32" s="42"/>
      <c r="E32" s="972" t="s">
        <v>337</v>
      </c>
      <c r="F32" s="972"/>
      <c r="G32" s="972"/>
      <c r="H32" s="972"/>
      <c r="I32" s="977" t="s">
        <v>330</v>
      </c>
      <c r="J32" s="978"/>
      <c r="K32" s="979"/>
      <c r="L32" s="42"/>
      <c r="M32" s="25"/>
      <c r="N32" s="85"/>
      <c r="O32" s="344">
        <v>240</v>
      </c>
      <c r="P32" s="307"/>
      <c r="Q32" s="22">
        <f t="shared" si="0"/>
        <v>0</v>
      </c>
      <c r="R32" s="308"/>
      <c r="S32" s="309"/>
    </row>
    <row r="33" spans="1:19" s="310" customFormat="1" ht="15" customHeight="1" x14ac:dyDescent="0.25">
      <c r="A33" s="302"/>
      <c r="B33" s="303"/>
      <c r="C33" s="41"/>
      <c r="D33" s="397"/>
      <c r="E33" s="973" t="s">
        <v>457</v>
      </c>
      <c r="F33" s="974"/>
      <c r="G33" s="974"/>
      <c r="H33" s="974"/>
      <c r="I33" s="974"/>
      <c r="J33" s="974"/>
      <c r="K33" s="974"/>
      <c r="L33" s="974"/>
      <c r="M33" s="974"/>
      <c r="N33" s="974"/>
      <c r="O33" s="974"/>
      <c r="P33" s="974"/>
      <c r="Q33" s="975"/>
      <c r="R33" s="308"/>
      <c r="S33" s="309"/>
    </row>
    <row r="34" spans="1:19" s="310" customFormat="1" ht="15" customHeight="1" x14ac:dyDescent="0.25">
      <c r="A34" s="302"/>
      <c r="B34" s="303"/>
      <c r="C34" s="606" t="s">
        <v>340</v>
      </c>
      <c r="D34" s="607"/>
      <c r="E34" s="981" t="s">
        <v>341</v>
      </c>
      <c r="F34" s="981"/>
      <c r="G34" s="981"/>
      <c r="H34" s="981"/>
      <c r="I34" s="982" t="s">
        <v>335</v>
      </c>
      <c r="J34" s="983"/>
      <c r="K34" s="984"/>
      <c r="L34" s="607"/>
      <c r="M34" s="605"/>
      <c r="N34" s="608"/>
      <c r="O34" s="609">
        <v>335</v>
      </c>
      <c r="P34" s="610"/>
      <c r="Q34" s="611">
        <f t="shared" si="0"/>
        <v>0</v>
      </c>
      <c r="R34" s="308"/>
      <c r="S34" s="309"/>
    </row>
    <row r="35" spans="1:19" s="310" customFormat="1" ht="15" customHeight="1" x14ac:dyDescent="0.25">
      <c r="A35" s="302"/>
      <c r="B35" s="303"/>
      <c r="C35" s="606" t="s">
        <v>342</v>
      </c>
      <c r="D35" s="607"/>
      <c r="E35" s="981" t="s">
        <v>343</v>
      </c>
      <c r="F35" s="981"/>
      <c r="G35" s="981"/>
      <c r="H35" s="981"/>
      <c r="I35" s="982" t="s">
        <v>159</v>
      </c>
      <c r="J35" s="983"/>
      <c r="K35" s="984"/>
      <c r="L35" s="607"/>
      <c r="M35" s="605"/>
      <c r="N35" s="608"/>
      <c r="O35" s="609">
        <v>335</v>
      </c>
      <c r="P35" s="610"/>
      <c r="Q35" s="611">
        <f t="shared" si="0"/>
        <v>0</v>
      </c>
      <c r="R35" s="308"/>
      <c r="S35" s="309"/>
    </row>
    <row r="36" spans="1:19" s="310" customFormat="1" ht="15" customHeight="1" x14ac:dyDescent="0.25">
      <c r="A36" s="302"/>
      <c r="B36" s="303"/>
      <c r="C36" s="606" t="s">
        <v>344</v>
      </c>
      <c r="D36" s="607"/>
      <c r="E36" s="981" t="s">
        <v>345</v>
      </c>
      <c r="F36" s="981"/>
      <c r="G36" s="981"/>
      <c r="H36" s="981"/>
      <c r="I36" s="982" t="s">
        <v>159</v>
      </c>
      <c r="J36" s="983"/>
      <c r="K36" s="984"/>
      <c r="L36" s="607"/>
      <c r="M36" s="605"/>
      <c r="N36" s="608"/>
      <c r="O36" s="609">
        <v>425</v>
      </c>
      <c r="P36" s="610"/>
      <c r="Q36" s="611">
        <f t="shared" si="0"/>
        <v>0</v>
      </c>
      <c r="R36" s="308"/>
      <c r="S36" s="309"/>
    </row>
    <row r="37" spans="1:19" s="310" customFormat="1" ht="15" customHeight="1" x14ac:dyDescent="0.25">
      <c r="A37" s="302"/>
      <c r="B37" s="303"/>
      <c r="C37" s="41"/>
      <c r="D37" s="42"/>
      <c r="E37" s="973" t="s">
        <v>346</v>
      </c>
      <c r="F37" s="974"/>
      <c r="G37" s="974"/>
      <c r="H37" s="974"/>
      <c r="I37" s="974"/>
      <c r="J37" s="974"/>
      <c r="K37" s="974"/>
      <c r="L37" s="974"/>
      <c r="M37" s="974"/>
      <c r="N37" s="974"/>
      <c r="O37" s="974"/>
      <c r="P37" s="974"/>
      <c r="Q37" s="975"/>
      <c r="R37" s="308"/>
      <c r="S37" s="309"/>
    </row>
    <row r="38" spans="1:19" s="310" customFormat="1" ht="15" customHeight="1" x14ac:dyDescent="0.25">
      <c r="A38" s="302"/>
      <c r="B38" s="303"/>
      <c r="C38" s="41" t="s">
        <v>347</v>
      </c>
      <c r="D38" s="42"/>
      <c r="E38" s="980" t="s">
        <v>348</v>
      </c>
      <c r="F38" s="980"/>
      <c r="G38" s="980"/>
      <c r="H38" s="980"/>
      <c r="I38" s="977" t="s">
        <v>321</v>
      </c>
      <c r="J38" s="978"/>
      <c r="K38" s="979"/>
      <c r="L38" s="42"/>
      <c r="M38" s="296"/>
      <c r="N38" s="85"/>
      <c r="O38" s="353">
        <v>230</v>
      </c>
      <c r="P38" s="307"/>
      <c r="Q38" s="306">
        <f t="shared" si="0"/>
        <v>0</v>
      </c>
      <c r="R38" s="308"/>
      <c r="S38" s="309"/>
    </row>
    <row r="39" spans="1:19" s="310" customFormat="1" ht="15" customHeight="1" x14ac:dyDescent="0.25">
      <c r="A39" s="302"/>
      <c r="B39" s="303"/>
      <c r="C39" s="41" t="s">
        <v>349</v>
      </c>
      <c r="D39" s="42"/>
      <c r="E39" s="972" t="s">
        <v>350</v>
      </c>
      <c r="F39" s="972"/>
      <c r="G39" s="972"/>
      <c r="H39" s="972"/>
      <c r="I39" s="977" t="s">
        <v>321</v>
      </c>
      <c r="J39" s="978"/>
      <c r="K39" s="979"/>
      <c r="L39" s="42"/>
      <c r="M39" s="25"/>
      <c r="N39" s="85"/>
      <c r="O39" s="344">
        <v>270</v>
      </c>
      <c r="P39" s="307"/>
      <c r="Q39" s="22">
        <f t="shared" si="0"/>
        <v>0</v>
      </c>
      <c r="R39" s="308"/>
      <c r="S39" s="309"/>
    </row>
    <row r="40" spans="1:19" s="310" customFormat="1" ht="15" customHeight="1" x14ac:dyDescent="0.25">
      <c r="A40" s="302"/>
      <c r="B40" s="303"/>
      <c r="C40" s="41" t="s">
        <v>351</v>
      </c>
      <c r="D40" s="42"/>
      <c r="E40" s="972" t="s">
        <v>352</v>
      </c>
      <c r="F40" s="972"/>
      <c r="G40" s="972"/>
      <c r="H40" s="972"/>
      <c r="I40" s="977" t="s">
        <v>321</v>
      </c>
      <c r="J40" s="978"/>
      <c r="K40" s="979"/>
      <c r="L40" s="42"/>
      <c r="M40" s="25"/>
      <c r="N40" s="85"/>
      <c r="O40" s="344">
        <v>320</v>
      </c>
      <c r="P40" s="307"/>
      <c r="Q40" s="22">
        <f t="shared" si="0"/>
        <v>0</v>
      </c>
      <c r="R40" s="308"/>
      <c r="S40" s="309"/>
    </row>
    <row r="41" spans="1:19" s="310" customFormat="1" ht="15" customHeight="1" x14ac:dyDescent="0.25">
      <c r="A41" s="302"/>
      <c r="B41" s="303"/>
      <c r="C41" s="41" t="s">
        <v>353</v>
      </c>
      <c r="D41" s="42"/>
      <c r="E41" s="972" t="s">
        <v>354</v>
      </c>
      <c r="F41" s="972"/>
      <c r="G41" s="972"/>
      <c r="H41" s="972"/>
      <c r="I41" s="972"/>
      <c r="J41" s="972"/>
      <c r="K41" s="972"/>
      <c r="L41" s="42"/>
      <c r="M41" s="25"/>
      <c r="N41" s="85"/>
      <c r="O41" s="344">
        <v>630</v>
      </c>
      <c r="P41" s="307"/>
      <c r="Q41" s="22">
        <f t="shared" si="0"/>
        <v>0</v>
      </c>
      <c r="R41" s="308"/>
      <c r="S41" s="309"/>
    </row>
    <row r="42" spans="1:19" s="310" customFormat="1" ht="15" customHeight="1" x14ac:dyDescent="0.25">
      <c r="A42" s="302"/>
      <c r="B42" s="303"/>
      <c r="C42" s="41" t="s">
        <v>355</v>
      </c>
      <c r="D42" s="42"/>
      <c r="E42" s="972" t="s">
        <v>356</v>
      </c>
      <c r="F42" s="972"/>
      <c r="G42" s="972"/>
      <c r="H42" s="972"/>
      <c r="I42" s="972"/>
      <c r="J42" s="972"/>
      <c r="K42" s="972"/>
      <c r="L42" s="42"/>
      <c r="M42" s="25"/>
      <c r="N42" s="85"/>
      <c r="O42" s="344">
        <v>770</v>
      </c>
      <c r="P42" s="307"/>
      <c r="Q42" s="22">
        <f t="shared" si="0"/>
        <v>0</v>
      </c>
      <c r="R42" s="308"/>
      <c r="S42" s="309"/>
    </row>
    <row r="43" spans="1:19" s="310" customFormat="1" ht="15" customHeight="1" x14ac:dyDescent="0.25">
      <c r="A43" s="302"/>
      <c r="B43" s="303"/>
      <c r="C43" s="41" t="s">
        <v>357</v>
      </c>
      <c r="D43" s="42"/>
      <c r="E43" s="972" t="s">
        <v>358</v>
      </c>
      <c r="F43" s="972"/>
      <c r="G43" s="972"/>
      <c r="H43" s="972"/>
      <c r="I43" s="972"/>
      <c r="J43" s="972"/>
      <c r="K43" s="972"/>
      <c r="L43" s="42"/>
      <c r="M43" s="25"/>
      <c r="N43" s="85"/>
      <c r="O43" s="344">
        <v>205</v>
      </c>
      <c r="P43" s="307"/>
      <c r="Q43" s="22">
        <f t="shared" si="0"/>
        <v>0</v>
      </c>
      <c r="R43" s="308"/>
      <c r="S43" s="309"/>
    </row>
    <row r="44" spans="1:19" s="310" customFormat="1" ht="15" customHeight="1" x14ac:dyDescent="0.25">
      <c r="A44" s="302"/>
      <c r="B44" s="303"/>
      <c r="C44" s="41" t="s">
        <v>359</v>
      </c>
      <c r="D44" s="42"/>
      <c r="E44" s="972" t="s">
        <v>360</v>
      </c>
      <c r="F44" s="972"/>
      <c r="G44" s="972"/>
      <c r="H44" s="972"/>
      <c r="I44" s="972"/>
      <c r="J44" s="972"/>
      <c r="K44" s="972"/>
      <c r="L44" s="42"/>
      <c r="M44" s="25"/>
      <c r="N44" s="85"/>
      <c r="O44" s="344">
        <v>190</v>
      </c>
      <c r="P44" s="307"/>
      <c r="Q44" s="22">
        <f t="shared" si="0"/>
        <v>0</v>
      </c>
      <c r="R44" s="308"/>
      <c r="S44" s="309"/>
    </row>
    <row r="45" spans="1:19" s="310" customFormat="1" ht="15" customHeight="1" x14ac:dyDescent="0.25">
      <c r="A45" s="302"/>
      <c r="B45" s="303"/>
      <c r="C45" s="85"/>
      <c r="D45" s="502"/>
      <c r="E45" s="502"/>
      <c r="F45" s="502"/>
      <c r="G45" s="502"/>
      <c r="H45" s="502"/>
      <c r="I45" s="502"/>
      <c r="J45" s="502"/>
      <c r="K45" s="502"/>
      <c r="L45" s="502"/>
      <c r="M45" s="170"/>
      <c r="N45" s="85"/>
      <c r="O45" s="553"/>
      <c r="P45" s="307"/>
      <c r="Q45" s="534"/>
      <c r="R45" s="308"/>
      <c r="S45" s="309"/>
    </row>
    <row r="46" spans="1:19" ht="15" customHeight="1" x14ac:dyDescent="0.25">
      <c r="A46" s="105"/>
      <c r="B46" s="291"/>
      <c r="C46" s="282"/>
      <c r="D46" s="282"/>
      <c r="E46" s="985"/>
      <c r="F46" s="985"/>
      <c r="G46" s="985"/>
      <c r="H46" s="985"/>
      <c r="I46" s="985"/>
      <c r="J46" s="985"/>
      <c r="K46" s="985"/>
      <c r="L46" s="282"/>
      <c r="M46" s="17"/>
      <c r="N46" s="17"/>
      <c r="O46" s="19" t="s">
        <v>10</v>
      </c>
      <c r="P46" s="18"/>
      <c r="Q46" s="16">
        <f>SUM(Q18:Q44)</f>
        <v>0</v>
      </c>
      <c r="R46" s="287"/>
      <c r="S46" s="106"/>
    </row>
    <row r="47" spans="1:19" ht="15" customHeight="1" x14ac:dyDescent="0.25">
      <c r="A47" s="105"/>
      <c r="B47" s="291"/>
      <c r="C47" s="282"/>
      <c r="D47" s="282"/>
      <c r="E47" s="985"/>
      <c r="F47" s="985"/>
      <c r="G47" s="985"/>
      <c r="H47" s="985"/>
      <c r="I47" s="985"/>
      <c r="J47" s="985"/>
      <c r="K47" s="985"/>
      <c r="L47" s="282"/>
      <c r="M47" s="17"/>
      <c r="N47" s="17"/>
      <c r="O47" s="19" t="s">
        <v>11</v>
      </c>
      <c r="P47" s="18"/>
      <c r="Q47" s="16">
        <f>Q46*14%</f>
        <v>0</v>
      </c>
      <c r="R47" s="287"/>
      <c r="S47" s="106"/>
    </row>
    <row r="48" spans="1:19" ht="15" customHeight="1" thickBot="1" x14ac:dyDescent="0.3">
      <c r="A48" s="105"/>
      <c r="B48" s="291"/>
      <c r="C48" s="282"/>
      <c r="D48" s="282"/>
      <c r="E48" s="985"/>
      <c r="F48" s="985"/>
      <c r="G48" s="985"/>
      <c r="H48" s="985"/>
      <c r="I48" s="985"/>
      <c r="J48" s="985"/>
      <c r="K48" s="985"/>
      <c r="L48" s="282"/>
      <c r="M48" s="17"/>
      <c r="N48" s="17"/>
      <c r="O48" s="19" t="s">
        <v>12</v>
      </c>
      <c r="P48" s="18"/>
      <c r="Q48" s="20">
        <f>Q46+Q47</f>
        <v>0</v>
      </c>
      <c r="R48" s="287"/>
      <c r="S48" s="106"/>
    </row>
    <row r="49" spans="1:19" ht="8.1" customHeight="1" thickTop="1" x14ac:dyDescent="0.25">
      <c r="A49" s="105"/>
      <c r="B49" s="28"/>
      <c r="C49" s="290"/>
      <c r="D49" s="290"/>
      <c r="E49" s="290"/>
      <c r="F49" s="290"/>
      <c r="G49" s="290"/>
      <c r="H49" s="290"/>
      <c r="I49" s="290"/>
      <c r="J49" s="290"/>
      <c r="K49" s="290"/>
      <c r="L49" s="290"/>
      <c r="M49" s="78"/>
      <c r="N49" s="78"/>
      <c r="O49" s="79"/>
      <c r="P49" s="80"/>
      <c r="Q49" s="79"/>
      <c r="R49" s="33"/>
      <c r="S49" s="106"/>
    </row>
    <row r="50" spans="1:19" ht="8.1" customHeight="1" x14ac:dyDescent="0.25">
      <c r="A50" s="105"/>
      <c r="B50" s="282"/>
      <c r="C50" s="282"/>
      <c r="D50" s="282"/>
      <c r="E50" s="282"/>
      <c r="F50" s="282"/>
      <c r="G50" s="282"/>
      <c r="H50" s="282"/>
      <c r="I50" s="282"/>
      <c r="J50" s="282"/>
      <c r="K50" s="282"/>
      <c r="L50" s="282"/>
      <c r="M50" s="17"/>
      <c r="N50" s="17"/>
      <c r="O50" s="19"/>
      <c r="P50" s="18"/>
      <c r="Q50" s="19"/>
      <c r="R50" s="282"/>
      <c r="S50" s="106"/>
    </row>
    <row r="51" spans="1:19" s="24" customFormat="1" ht="20.100000000000001" customHeight="1" x14ac:dyDescent="0.25">
      <c r="A51" s="293"/>
      <c r="B51" s="744" t="str">
        <f>'AV &amp; IT'!B66:P66</f>
        <v>SUBMIT COMPLETED ORDER FORMS TO kellym@exposolutions.co.za OR FAX TO: 011 - 704 1734</v>
      </c>
      <c r="C51" s="744"/>
      <c r="D51" s="744"/>
      <c r="E51" s="744"/>
      <c r="F51" s="744"/>
      <c r="G51" s="744"/>
      <c r="H51" s="744"/>
      <c r="I51" s="744"/>
      <c r="J51" s="744"/>
      <c r="K51" s="744"/>
      <c r="L51" s="744"/>
      <c r="M51" s="744"/>
      <c r="N51" s="744"/>
      <c r="O51" s="744"/>
      <c r="P51" s="744"/>
      <c r="Q51" s="744"/>
      <c r="R51" s="744"/>
      <c r="S51" s="295"/>
    </row>
    <row r="52" spans="1:19" s="24" customFormat="1" ht="8.1" customHeight="1" x14ac:dyDescent="0.25">
      <c r="A52" s="293"/>
      <c r="B52" s="294"/>
      <c r="C52" s="294"/>
      <c r="D52" s="294"/>
      <c r="E52" s="294"/>
      <c r="F52" s="294"/>
      <c r="G52" s="294"/>
      <c r="H52" s="294"/>
      <c r="I52" s="294"/>
      <c r="J52" s="294"/>
      <c r="K52" s="294"/>
      <c r="L52" s="294"/>
      <c r="M52" s="294"/>
      <c r="N52" s="294"/>
      <c r="O52" s="53"/>
      <c r="P52" s="294"/>
      <c r="Q52" s="294"/>
      <c r="R52" s="294"/>
      <c r="S52" s="295"/>
    </row>
    <row r="53" spans="1:19" s="24" customFormat="1" ht="30" customHeight="1" x14ac:dyDescent="0.25">
      <c r="A53" s="293"/>
      <c r="B53" s="732" t="str">
        <f>'AV &amp; IT'!B68:P68</f>
        <v>DEADLINE FOR THIS FORM IS FRIDAY, 28 SEPTEMBER 2018. FORMS SUBMITTED AFTER THIS DATE INCUR A 20% LATE-ORDER SURCHARGE / PAYMENT IS DUE ON PRESENTATION OF INVOICE / PAYMENT IS REQUIRED IN FULL PRIOR TO DELIVERY OF ORDERED SERVICES</v>
      </c>
      <c r="C53" s="733"/>
      <c r="D53" s="733"/>
      <c r="E53" s="733"/>
      <c r="F53" s="733"/>
      <c r="G53" s="733"/>
      <c r="H53" s="733"/>
      <c r="I53" s="733"/>
      <c r="J53" s="733"/>
      <c r="K53" s="733"/>
      <c r="L53" s="733"/>
      <c r="M53" s="733"/>
      <c r="N53" s="733"/>
      <c r="O53" s="733"/>
      <c r="P53" s="733"/>
      <c r="Q53" s="733"/>
      <c r="R53" s="734"/>
      <c r="S53" s="295"/>
    </row>
    <row r="54" spans="1:19" s="24" customFormat="1" ht="8.1" customHeight="1" x14ac:dyDescent="0.25">
      <c r="A54" s="293"/>
      <c r="B54" s="294"/>
      <c r="C54" s="230"/>
      <c r="D54" s="230"/>
      <c r="E54" s="230"/>
      <c r="F54" s="230"/>
      <c r="G54" s="230"/>
      <c r="H54" s="230"/>
      <c r="I54" s="230"/>
      <c r="J54" s="230"/>
      <c r="K54" s="230"/>
      <c r="L54" s="230"/>
      <c r="M54" s="230"/>
      <c r="N54" s="230"/>
      <c r="O54" s="64"/>
      <c r="P54" s="230"/>
      <c r="Q54" s="230"/>
      <c r="R54" s="294"/>
      <c r="S54" s="295"/>
    </row>
    <row r="55" spans="1:19" s="24" customFormat="1" ht="15" customHeight="1" x14ac:dyDescent="0.5">
      <c r="A55" s="293"/>
      <c r="B55" s="284" t="str">
        <f>'AV &amp; IT'!B70</f>
        <v>SA Renal Congress   I   11-14 October 2018   I   Emperors Palace</v>
      </c>
      <c r="C55" s="285"/>
      <c r="D55" s="285"/>
      <c r="E55" s="285"/>
      <c r="F55" s="285"/>
      <c r="G55" s="285"/>
      <c r="H55" s="285"/>
      <c r="I55" s="285"/>
      <c r="J55" s="123"/>
      <c r="K55" s="123"/>
      <c r="L55" s="123"/>
      <c r="M55" s="122"/>
      <c r="N55" s="123"/>
      <c r="O55" s="316"/>
      <c r="P55" s="316"/>
      <c r="Q55" s="690" t="s">
        <v>24</v>
      </c>
      <c r="R55" s="691"/>
      <c r="S55" s="295"/>
    </row>
    <row r="56" spans="1:19" s="24" customFormat="1" ht="15" customHeight="1" x14ac:dyDescent="0.5">
      <c r="A56" s="293"/>
      <c r="B56" s="694" t="s">
        <v>113</v>
      </c>
      <c r="C56" s="695"/>
      <c r="D56" s="695"/>
      <c r="E56" s="695"/>
      <c r="F56" s="286"/>
      <c r="G56" s="286"/>
      <c r="H56" s="286"/>
      <c r="I56" s="286"/>
      <c r="J56" s="286"/>
      <c r="K56" s="286"/>
      <c r="L56" s="286"/>
      <c r="M56" s="125"/>
      <c r="N56" s="126"/>
      <c r="O56" s="317"/>
      <c r="P56" s="317"/>
      <c r="Q56" s="692"/>
      <c r="R56" s="693"/>
      <c r="S56" s="295"/>
    </row>
    <row r="57" spans="1:19" s="24" customFormat="1" ht="5.0999999999999996" customHeight="1" x14ac:dyDescent="0.25">
      <c r="A57" s="136"/>
      <c r="B57" s="121"/>
      <c r="C57" s="121"/>
      <c r="D57" s="121"/>
      <c r="E57" s="121"/>
      <c r="F57" s="121"/>
      <c r="G57" s="121"/>
      <c r="H57" s="121"/>
      <c r="I57" s="121"/>
      <c r="J57" s="121"/>
      <c r="K57" s="121"/>
      <c r="L57" s="121"/>
      <c r="M57" s="121"/>
      <c r="N57" s="121"/>
      <c r="O57" s="120"/>
      <c r="P57" s="121"/>
      <c r="Q57" s="121"/>
      <c r="R57" s="121"/>
      <c r="S57" s="137"/>
    </row>
  </sheetData>
  <sheetProtection algorithmName="SHA-512" hashValue="k6a7w2YH5X3gsg6hBv/GUu8r3ksAH5wjmPgS8MBojTLapq7+tI30cTPiQZ7wfnUZZnLft9IANX5MARbHYGQxzA==" saltValue="XfNGsJ2yBMd9F24QAr9nKQ==" spinCount="100000" sheet="1" objects="1" scenarios="1"/>
  <protectedRanges>
    <protectedRange sqref="H2 O3:O6" name="Show Logo"/>
  </protectedRanges>
  <mergeCells count="54">
    <mergeCell ref="E46:K48"/>
    <mergeCell ref="B51:R51"/>
    <mergeCell ref="B53:R53"/>
    <mergeCell ref="Q55:R56"/>
    <mergeCell ref="B56:E56"/>
    <mergeCell ref="E35:H35"/>
    <mergeCell ref="I35:K35"/>
    <mergeCell ref="E36:H36"/>
    <mergeCell ref="I36:K36"/>
    <mergeCell ref="E44:K44"/>
    <mergeCell ref="E37:Q37"/>
    <mergeCell ref="E38:H38"/>
    <mergeCell ref="I38:K38"/>
    <mergeCell ref="E39:H39"/>
    <mergeCell ref="I39:K39"/>
    <mergeCell ref="E40:H40"/>
    <mergeCell ref="I40:K40"/>
    <mergeCell ref="E41:K41"/>
    <mergeCell ref="E42:K42"/>
    <mergeCell ref="E43:K43"/>
    <mergeCell ref="I30:K30"/>
    <mergeCell ref="E31:H31"/>
    <mergeCell ref="I31:K31"/>
    <mergeCell ref="E27:K27"/>
    <mergeCell ref="E34:H34"/>
    <mergeCell ref="I34:K34"/>
    <mergeCell ref="E20:H20"/>
    <mergeCell ref="E21:H21"/>
    <mergeCell ref="E22:H22"/>
    <mergeCell ref="E23:H23"/>
    <mergeCell ref="E33:Q33"/>
    <mergeCell ref="E24:H24"/>
    <mergeCell ref="E25:H25"/>
    <mergeCell ref="I25:K25"/>
    <mergeCell ref="E32:H32"/>
    <mergeCell ref="I32:K32"/>
    <mergeCell ref="E26:H26"/>
    <mergeCell ref="I26:K26"/>
    <mergeCell ref="E28:Q28"/>
    <mergeCell ref="E29:H29"/>
    <mergeCell ref="I29:K29"/>
    <mergeCell ref="E30:H30"/>
    <mergeCell ref="B2:F2"/>
    <mergeCell ref="H2:R6"/>
    <mergeCell ref="B3:F3"/>
    <mergeCell ref="B4:F4"/>
    <mergeCell ref="B5:F5"/>
    <mergeCell ref="B6:F6"/>
    <mergeCell ref="K10:O10"/>
    <mergeCell ref="E19:H19"/>
    <mergeCell ref="E13:Q13"/>
    <mergeCell ref="E16:K16"/>
    <mergeCell ref="E17:Q17"/>
    <mergeCell ref="E18:H18"/>
  </mergeCells>
  <conditionalFormatting sqref="M34:M36">
    <cfRule type="cellIs" dxfId="0" priority="1" operator="greaterThan">
      <formula>0</formula>
    </cfRule>
  </conditionalFormatting>
  <printOptions horizontalCentered="1"/>
  <pageMargins left="0.23622047244094491" right="0.23622047244094491" top="0.23622047244094491" bottom="0.23622047244094491" header="0.31496062992125984" footer="0.31496062992125984"/>
  <pageSetup paperSize="9" scale="81"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rgb="FF0070C0"/>
  </sheetPr>
  <dimension ref="A1:V228"/>
  <sheetViews>
    <sheetView view="pageBreakPreview" zoomScale="60" zoomScaleNormal="100" workbookViewId="0">
      <selection activeCell="AB21" sqref="AB21"/>
    </sheetView>
  </sheetViews>
  <sheetFormatPr defaultRowHeight="15" x14ac:dyDescent="0.25"/>
  <cols>
    <col min="1" max="16384" width="9.140625" style="292"/>
  </cols>
  <sheetData>
    <row r="1" spans="1:22" x14ac:dyDescent="0.25">
      <c r="A1" s="863"/>
      <c r="B1" s="863"/>
      <c r="C1" s="863"/>
      <c r="D1" s="863"/>
      <c r="E1" s="863"/>
      <c r="F1" s="863"/>
      <c r="G1" s="863"/>
      <c r="H1" s="863"/>
      <c r="I1" s="863"/>
      <c r="J1" s="863"/>
      <c r="K1" s="863"/>
      <c r="L1" s="863"/>
      <c r="M1" s="863"/>
      <c r="N1" s="863"/>
      <c r="O1" s="863"/>
      <c r="P1" s="863"/>
      <c r="Q1" s="863"/>
      <c r="R1" s="863"/>
      <c r="S1" s="863"/>
      <c r="T1" s="863"/>
      <c r="U1" s="863"/>
      <c r="V1" s="863"/>
    </row>
    <row r="2" spans="1:22" x14ac:dyDescent="0.25">
      <c r="A2" s="863"/>
      <c r="B2" s="863"/>
      <c r="C2" s="863"/>
      <c r="D2" s="863"/>
      <c r="E2" s="863"/>
      <c r="F2" s="863"/>
      <c r="G2" s="863"/>
      <c r="H2" s="863"/>
      <c r="I2" s="863"/>
      <c r="J2" s="863"/>
      <c r="K2" s="863"/>
      <c r="L2" s="863"/>
      <c r="M2" s="863"/>
      <c r="N2" s="863"/>
      <c r="O2" s="863"/>
      <c r="P2" s="863"/>
      <c r="Q2" s="863"/>
      <c r="R2" s="863"/>
      <c r="S2" s="863"/>
      <c r="T2" s="863"/>
      <c r="U2" s="863"/>
      <c r="V2" s="863"/>
    </row>
    <row r="3" spans="1:22" x14ac:dyDescent="0.25">
      <c r="A3" s="863"/>
      <c r="B3" s="863"/>
      <c r="C3" s="863"/>
      <c r="D3" s="863"/>
      <c r="E3" s="863"/>
      <c r="F3" s="863"/>
      <c r="G3" s="863"/>
      <c r="H3" s="863"/>
      <c r="I3" s="863"/>
      <c r="J3" s="863"/>
      <c r="K3" s="863"/>
      <c r="L3" s="863"/>
      <c r="M3" s="863"/>
      <c r="N3" s="863"/>
      <c r="O3" s="863"/>
      <c r="P3" s="863"/>
      <c r="Q3" s="863"/>
      <c r="R3" s="863"/>
      <c r="S3" s="863"/>
      <c r="T3" s="863"/>
      <c r="U3" s="863"/>
      <c r="V3" s="863"/>
    </row>
    <row r="4" spans="1:22" x14ac:dyDescent="0.25">
      <c r="A4" s="863"/>
      <c r="B4" s="863"/>
      <c r="C4" s="863"/>
      <c r="D4" s="863"/>
      <c r="E4" s="863"/>
      <c r="F4" s="863"/>
      <c r="G4" s="863"/>
      <c r="H4" s="863"/>
      <c r="I4" s="863"/>
      <c r="J4" s="863"/>
      <c r="K4" s="863"/>
      <c r="L4" s="863"/>
      <c r="M4" s="863"/>
      <c r="N4" s="863"/>
      <c r="O4" s="863"/>
      <c r="P4" s="863"/>
      <c r="Q4" s="863"/>
      <c r="R4" s="863"/>
      <c r="S4" s="863"/>
      <c r="T4" s="863"/>
      <c r="U4" s="863"/>
      <c r="V4" s="863"/>
    </row>
    <row r="5" spans="1:22" x14ac:dyDescent="0.25">
      <c r="A5" s="863"/>
      <c r="B5" s="863"/>
      <c r="C5" s="863"/>
      <c r="D5" s="863"/>
      <c r="E5" s="863"/>
      <c r="F5" s="863"/>
      <c r="G5" s="863"/>
      <c r="H5" s="863"/>
      <c r="I5" s="863"/>
      <c r="J5" s="863"/>
      <c r="K5" s="863"/>
      <c r="L5" s="863"/>
      <c r="M5" s="863"/>
      <c r="N5" s="863"/>
      <c r="O5" s="863"/>
      <c r="P5" s="863"/>
      <c r="Q5" s="863"/>
      <c r="R5" s="863"/>
      <c r="S5" s="863"/>
      <c r="T5" s="863"/>
      <c r="U5" s="863"/>
      <c r="V5" s="863"/>
    </row>
    <row r="6" spans="1:22" x14ac:dyDescent="0.25">
      <c r="A6" s="863"/>
      <c r="B6" s="863"/>
      <c r="C6" s="863"/>
      <c r="D6" s="863"/>
      <c r="E6" s="863"/>
      <c r="F6" s="863"/>
      <c r="G6" s="863"/>
      <c r="H6" s="863"/>
      <c r="I6" s="863"/>
      <c r="J6" s="863"/>
      <c r="K6" s="863"/>
      <c r="L6" s="863"/>
      <c r="M6" s="863"/>
      <c r="N6" s="863"/>
      <c r="O6" s="863"/>
      <c r="P6" s="863"/>
      <c r="Q6" s="863"/>
      <c r="R6" s="863"/>
      <c r="S6" s="863"/>
      <c r="T6" s="863"/>
      <c r="U6" s="863"/>
      <c r="V6" s="863"/>
    </row>
    <row r="7" spans="1:22" x14ac:dyDescent="0.25">
      <c r="A7" s="863"/>
      <c r="B7" s="863"/>
      <c r="C7" s="863"/>
      <c r="D7" s="863"/>
      <c r="E7" s="863"/>
      <c r="F7" s="863"/>
      <c r="G7" s="863"/>
      <c r="H7" s="863"/>
      <c r="I7" s="863"/>
      <c r="J7" s="863"/>
      <c r="K7" s="863"/>
      <c r="L7" s="863"/>
      <c r="M7" s="863"/>
      <c r="N7" s="863"/>
      <c r="O7" s="863"/>
      <c r="P7" s="863"/>
      <c r="Q7" s="863"/>
      <c r="R7" s="863"/>
      <c r="S7" s="863"/>
      <c r="T7" s="863"/>
      <c r="U7" s="863"/>
      <c r="V7" s="863"/>
    </row>
    <row r="8" spans="1:22" x14ac:dyDescent="0.25">
      <c r="A8" s="863"/>
      <c r="B8" s="863"/>
      <c r="C8" s="863"/>
      <c r="D8" s="863"/>
      <c r="E8" s="863"/>
      <c r="F8" s="863"/>
      <c r="G8" s="863"/>
      <c r="H8" s="863"/>
      <c r="I8" s="863"/>
      <c r="J8" s="863"/>
      <c r="K8" s="863"/>
      <c r="L8" s="863"/>
      <c r="M8" s="863"/>
      <c r="N8" s="863"/>
      <c r="O8" s="863"/>
      <c r="P8" s="863"/>
      <c r="Q8" s="863"/>
      <c r="R8" s="863"/>
      <c r="S8" s="863"/>
      <c r="T8" s="863"/>
      <c r="U8" s="863"/>
      <c r="V8" s="863"/>
    </row>
    <row r="9" spans="1:22" x14ac:dyDescent="0.25">
      <c r="A9" s="863"/>
      <c r="B9" s="863"/>
      <c r="C9" s="863"/>
      <c r="D9" s="863"/>
      <c r="E9" s="863"/>
      <c r="F9" s="863"/>
      <c r="G9" s="863"/>
      <c r="H9" s="863"/>
      <c r="I9" s="863"/>
      <c r="J9" s="863"/>
      <c r="K9" s="863"/>
      <c r="L9" s="863"/>
      <c r="M9" s="863"/>
      <c r="N9" s="863"/>
      <c r="O9" s="863"/>
      <c r="P9" s="863"/>
      <c r="Q9" s="863"/>
      <c r="R9" s="863"/>
      <c r="S9" s="863"/>
      <c r="T9" s="863"/>
      <c r="U9" s="863"/>
      <c r="V9" s="863"/>
    </row>
    <row r="10" spans="1:22" x14ac:dyDescent="0.25">
      <c r="A10" s="863"/>
      <c r="B10" s="863"/>
      <c r="C10" s="863"/>
      <c r="D10" s="863"/>
      <c r="E10" s="863"/>
      <c r="F10" s="863"/>
      <c r="G10" s="863"/>
      <c r="H10" s="863"/>
      <c r="I10" s="863"/>
      <c r="J10" s="863"/>
      <c r="K10" s="863"/>
      <c r="L10" s="863"/>
      <c r="M10" s="863"/>
      <c r="N10" s="863"/>
      <c r="O10" s="863"/>
      <c r="P10" s="863"/>
      <c r="Q10" s="863"/>
      <c r="R10" s="863"/>
      <c r="S10" s="863"/>
      <c r="T10" s="863"/>
      <c r="U10" s="863"/>
      <c r="V10" s="863"/>
    </row>
    <row r="11" spans="1:22" x14ac:dyDescent="0.25">
      <c r="A11" s="863"/>
      <c r="B11" s="863"/>
      <c r="C11" s="863"/>
      <c r="D11" s="863"/>
      <c r="E11" s="863"/>
      <c r="F11" s="863"/>
      <c r="G11" s="863"/>
      <c r="H11" s="863"/>
      <c r="I11" s="863"/>
      <c r="J11" s="863"/>
      <c r="K11" s="863"/>
      <c r="L11" s="863"/>
      <c r="M11" s="863"/>
      <c r="N11" s="863"/>
      <c r="O11" s="863"/>
      <c r="P11" s="863"/>
      <c r="Q11" s="863"/>
      <c r="R11" s="863"/>
      <c r="S11" s="863"/>
      <c r="T11" s="863"/>
      <c r="U11" s="863"/>
      <c r="V11" s="863"/>
    </row>
    <row r="12" spans="1:22" x14ac:dyDescent="0.25">
      <c r="A12" s="863"/>
      <c r="B12" s="863"/>
      <c r="C12" s="863"/>
      <c r="D12" s="863"/>
      <c r="E12" s="863"/>
      <c r="F12" s="863"/>
      <c r="G12" s="863"/>
      <c r="H12" s="863"/>
      <c r="I12" s="863"/>
      <c r="J12" s="863"/>
      <c r="K12" s="863"/>
      <c r="L12" s="863"/>
      <c r="M12" s="863"/>
      <c r="N12" s="863"/>
      <c r="O12" s="863"/>
      <c r="P12" s="863"/>
      <c r="Q12" s="863"/>
      <c r="R12" s="863"/>
      <c r="S12" s="863"/>
      <c r="T12" s="863"/>
      <c r="U12" s="863"/>
      <c r="V12" s="863"/>
    </row>
    <row r="13" spans="1:22" x14ac:dyDescent="0.25">
      <c r="A13" s="863"/>
      <c r="B13" s="863"/>
      <c r="C13" s="863"/>
      <c r="D13" s="863"/>
      <c r="E13" s="863"/>
      <c r="F13" s="863"/>
      <c r="G13" s="863"/>
      <c r="H13" s="863"/>
      <c r="I13" s="863"/>
      <c r="J13" s="863"/>
      <c r="K13" s="863"/>
      <c r="L13" s="863"/>
      <c r="M13" s="863"/>
      <c r="N13" s="863"/>
      <c r="O13" s="863"/>
      <c r="P13" s="863"/>
      <c r="Q13" s="863"/>
      <c r="R13" s="863"/>
      <c r="S13" s="863"/>
      <c r="T13" s="863"/>
      <c r="U13" s="863"/>
      <c r="V13" s="863"/>
    </row>
    <row r="14" spans="1:22" x14ac:dyDescent="0.25">
      <c r="A14" s="863"/>
      <c r="B14" s="863"/>
      <c r="C14" s="863"/>
      <c r="D14" s="863"/>
      <c r="E14" s="863"/>
      <c r="F14" s="863"/>
      <c r="G14" s="863"/>
      <c r="H14" s="863"/>
      <c r="I14" s="863"/>
      <c r="J14" s="863"/>
      <c r="K14" s="863"/>
      <c r="L14" s="863"/>
      <c r="M14" s="863"/>
      <c r="N14" s="863"/>
      <c r="O14" s="863"/>
      <c r="P14" s="863"/>
      <c r="Q14" s="863"/>
      <c r="R14" s="863"/>
      <c r="S14" s="863"/>
      <c r="T14" s="863"/>
      <c r="U14" s="863"/>
      <c r="V14" s="863"/>
    </row>
    <row r="15" spans="1:22" x14ac:dyDescent="0.25">
      <c r="A15" s="863"/>
      <c r="B15" s="863"/>
      <c r="C15" s="863"/>
      <c r="D15" s="863"/>
      <c r="E15" s="863"/>
      <c r="F15" s="863"/>
      <c r="G15" s="863"/>
      <c r="H15" s="863"/>
      <c r="I15" s="863"/>
      <c r="J15" s="863"/>
      <c r="K15" s="863"/>
      <c r="L15" s="863"/>
      <c r="M15" s="863"/>
      <c r="N15" s="863"/>
      <c r="O15" s="863"/>
      <c r="P15" s="863"/>
      <c r="Q15" s="863"/>
      <c r="R15" s="863"/>
      <c r="S15" s="863"/>
      <c r="T15" s="863"/>
      <c r="U15" s="863"/>
      <c r="V15" s="863"/>
    </row>
    <row r="16" spans="1:22" x14ac:dyDescent="0.25">
      <c r="A16" s="863"/>
      <c r="B16" s="863"/>
      <c r="C16" s="863"/>
      <c r="D16" s="863"/>
      <c r="E16" s="863"/>
      <c r="F16" s="863"/>
      <c r="G16" s="863"/>
      <c r="H16" s="863"/>
      <c r="I16" s="863"/>
      <c r="J16" s="863"/>
      <c r="K16" s="863"/>
      <c r="L16" s="863"/>
      <c r="M16" s="863"/>
      <c r="N16" s="863"/>
      <c r="O16" s="863"/>
      <c r="P16" s="863"/>
      <c r="Q16" s="863"/>
      <c r="R16" s="863"/>
      <c r="S16" s="863"/>
      <c r="T16" s="863"/>
      <c r="U16" s="863"/>
      <c r="V16" s="863"/>
    </row>
    <row r="17" spans="1:22" x14ac:dyDescent="0.25">
      <c r="A17" s="863"/>
      <c r="B17" s="863"/>
      <c r="C17" s="863"/>
      <c r="D17" s="863"/>
      <c r="E17" s="863"/>
      <c r="F17" s="863"/>
      <c r="G17" s="863"/>
      <c r="H17" s="863"/>
      <c r="I17" s="863"/>
      <c r="J17" s="863"/>
      <c r="K17" s="863"/>
      <c r="L17" s="863"/>
      <c r="M17" s="863"/>
      <c r="N17" s="863"/>
      <c r="O17" s="863"/>
      <c r="P17" s="863"/>
      <c r="Q17" s="863"/>
      <c r="R17" s="863"/>
      <c r="S17" s="863"/>
      <c r="T17" s="863"/>
      <c r="U17" s="863"/>
      <c r="V17" s="863"/>
    </row>
    <row r="18" spans="1:22" x14ac:dyDescent="0.25">
      <c r="A18" s="863"/>
      <c r="B18" s="863"/>
      <c r="C18" s="863"/>
      <c r="D18" s="863"/>
      <c r="E18" s="863"/>
      <c r="F18" s="863"/>
      <c r="G18" s="863"/>
      <c r="H18" s="863"/>
      <c r="I18" s="863"/>
      <c r="J18" s="863"/>
      <c r="K18" s="863"/>
      <c r="L18" s="863"/>
      <c r="M18" s="863"/>
      <c r="N18" s="863"/>
      <c r="O18" s="863"/>
      <c r="P18" s="863"/>
      <c r="Q18" s="863"/>
      <c r="R18" s="863"/>
      <c r="S18" s="863"/>
      <c r="T18" s="863"/>
      <c r="U18" s="863"/>
      <c r="V18" s="863"/>
    </row>
    <row r="19" spans="1:22" x14ac:dyDescent="0.25">
      <c r="A19" s="863"/>
      <c r="B19" s="863"/>
      <c r="C19" s="863"/>
      <c r="D19" s="863"/>
      <c r="E19" s="863"/>
      <c r="F19" s="863"/>
      <c r="G19" s="863"/>
      <c r="H19" s="863"/>
      <c r="I19" s="863"/>
      <c r="J19" s="863"/>
      <c r="K19" s="863"/>
      <c r="L19" s="863"/>
      <c r="M19" s="863"/>
      <c r="N19" s="863"/>
      <c r="O19" s="863"/>
      <c r="P19" s="863"/>
      <c r="Q19" s="863"/>
      <c r="R19" s="863"/>
      <c r="S19" s="863"/>
      <c r="T19" s="863"/>
      <c r="U19" s="863"/>
      <c r="V19" s="863"/>
    </row>
    <row r="20" spans="1:22" x14ac:dyDescent="0.25">
      <c r="A20" s="863"/>
      <c r="B20" s="863"/>
      <c r="C20" s="863"/>
      <c r="D20" s="863"/>
      <c r="E20" s="863"/>
      <c r="F20" s="863"/>
      <c r="G20" s="863"/>
      <c r="H20" s="863"/>
      <c r="I20" s="863"/>
      <c r="J20" s="863"/>
      <c r="K20" s="863"/>
      <c r="L20" s="863"/>
      <c r="M20" s="863"/>
      <c r="N20" s="863"/>
      <c r="O20" s="863"/>
      <c r="P20" s="863"/>
      <c r="Q20" s="863"/>
      <c r="R20" s="863"/>
      <c r="S20" s="863"/>
      <c r="T20" s="863"/>
      <c r="U20" s="863"/>
      <c r="V20" s="863"/>
    </row>
    <row r="21" spans="1:22" x14ac:dyDescent="0.25">
      <c r="A21" s="863"/>
      <c r="B21" s="863"/>
      <c r="C21" s="863"/>
      <c r="D21" s="863"/>
      <c r="E21" s="863"/>
      <c r="F21" s="863"/>
      <c r="G21" s="863"/>
      <c r="H21" s="863"/>
      <c r="I21" s="863"/>
      <c r="J21" s="863"/>
      <c r="K21" s="863"/>
      <c r="L21" s="863"/>
      <c r="M21" s="863"/>
      <c r="N21" s="863"/>
      <c r="O21" s="863"/>
      <c r="P21" s="863"/>
      <c r="Q21" s="863"/>
      <c r="R21" s="863"/>
      <c r="S21" s="863"/>
      <c r="T21" s="863"/>
      <c r="U21" s="863"/>
      <c r="V21" s="863"/>
    </row>
    <row r="22" spans="1:22" x14ac:dyDescent="0.25">
      <c r="A22" s="863"/>
      <c r="B22" s="863"/>
      <c r="C22" s="863"/>
      <c r="D22" s="863"/>
      <c r="E22" s="863"/>
      <c r="F22" s="863"/>
      <c r="G22" s="863"/>
      <c r="H22" s="863"/>
      <c r="I22" s="863"/>
      <c r="J22" s="863"/>
      <c r="K22" s="863"/>
      <c r="L22" s="863"/>
      <c r="M22" s="863"/>
      <c r="N22" s="863"/>
      <c r="O22" s="863"/>
      <c r="P22" s="863"/>
      <c r="Q22" s="863"/>
      <c r="R22" s="863"/>
      <c r="S22" s="863"/>
      <c r="T22" s="863"/>
      <c r="U22" s="863"/>
      <c r="V22" s="863"/>
    </row>
    <row r="23" spans="1:22" x14ac:dyDescent="0.25">
      <c r="A23" s="863"/>
      <c r="B23" s="863"/>
      <c r="C23" s="863"/>
      <c r="D23" s="863"/>
      <c r="E23" s="863"/>
      <c r="F23" s="863"/>
      <c r="G23" s="863"/>
      <c r="H23" s="863"/>
      <c r="I23" s="863"/>
      <c r="J23" s="863"/>
      <c r="K23" s="863"/>
      <c r="L23" s="863"/>
      <c r="M23" s="863"/>
      <c r="N23" s="863"/>
      <c r="O23" s="863"/>
      <c r="P23" s="863"/>
      <c r="Q23" s="863"/>
      <c r="R23" s="863"/>
      <c r="S23" s="863"/>
      <c r="T23" s="863"/>
      <c r="U23" s="863"/>
      <c r="V23" s="863"/>
    </row>
    <row r="24" spans="1:22" x14ac:dyDescent="0.25">
      <c r="A24" s="863"/>
      <c r="B24" s="863"/>
      <c r="C24" s="863"/>
      <c r="D24" s="863"/>
      <c r="E24" s="863"/>
      <c r="F24" s="863"/>
      <c r="G24" s="863"/>
      <c r="H24" s="863"/>
      <c r="I24" s="863"/>
      <c r="J24" s="863"/>
      <c r="K24" s="863"/>
      <c r="L24" s="863"/>
      <c r="M24" s="863"/>
      <c r="N24" s="863"/>
      <c r="O24" s="863"/>
      <c r="P24" s="863"/>
      <c r="Q24" s="863"/>
      <c r="R24" s="863"/>
      <c r="S24" s="863"/>
      <c r="T24" s="863"/>
      <c r="U24" s="863"/>
      <c r="V24" s="863"/>
    </row>
    <row r="25" spans="1:22" x14ac:dyDescent="0.25">
      <c r="A25" s="863"/>
      <c r="B25" s="863"/>
      <c r="C25" s="863"/>
      <c r="D25" s="863"/>
      <c r="E25" s="863"/>
      <c r="F25" s="863"/>
      <c r="G25" s="863"/>
      <c r="H25" s="863"/>
      <c r="I25" s="863"/>
      <c r="J25" s="863"/>
      <c r="K25" s="863"/>
      <c r="L25" s="863"/>
      <c r="M25" s="863"/>
      <c r="N25" s="863"/>
      <c r="O25" s="863"/>
      <c r="P25" s="863"/>
      <c r="Q25" s="863"/>
      <c r="R25" s="863"/>
      <c r="S25" s="863"/>
      <c r="T25" s="863"/>
      <c r="U25" s="863"/>
      <c r="V25" s="863"/>
    </row>
    <row r="26" spans="1:22" x14ac:dyDescent="0.25">
      <c r="A26" s="863"/>
      <c r="B26" s="863"/>
      <c r="C26" s="863"/>
      <c r="D26" s="863"/>
      <c r="E26" s="863"/>
      <c r="F26" s="863"/>
      <c r="G26" s="863"/>
      <c r="H26" s="863"/>
      <c r="I26" s="863"/>
      <c r="J26" s="863"/>
      <c r="K26" s="863"/>
      <c r="L26" s="863"/>
      <c r="M26" s="863"/>
      <c r="N26" s="863"/>
      <c r="O26" s="863"/>
      <c r="P26" s="863"/>
      <c r="Q26" s="863"/>
      <c r="R26" s="863"/>
      <c r="S26" s="863"/>
      <c r="T26" s="863"/>
      <c r="U26" s="863"/>
      <c r="V26" s="863"/>
    </row>
    <row r="27" spans="1:22" x14ac:dyDescent="0.25">
      <c r="A27" s="863"/>
      <c r="B27" s="863"/>
      <c r="C27" s="863"/>
      <c r="D27" s="863"/>
      <c r="E27" s="863"/>
      <c r="F27" s="863"/>
      <c r="G27" s="863"/>
      <c r="H27" s="863"/>
      <c r="I27" s="863"/>
      <c r="J27" s="863"/>
      <c r="K27" s="863"/>
      <c r="L27" s="863"/>
      <c r="M27" s="863"/>
      <c r="N27" s="863"/>
      <c r="O27" s="863"/>
      <c r="P27" s="863"/>
      <c r="Q27" s="863"/>
      <c r="R27" s="863"/>
      <c r="S27" s="863"/>
      <c r="T27" s="863"/>
      <c r="U27" s="863"/>
      <c r="V27" s="863"/>
    </row>
    <row r="28" spans="1:22" x14ac:dyDescent="0.25">
      <c r="A28" s="863"/>
      <c r="B28" s="863"/>
      <c r="C28" s="863"/>
      <c r="D28" s="863"/>
      <c r="E28" s="863"/>
      <c r="F28" s="863"/>
      <c r="G28" s="863"/>
      <c r="H28" s="863"/>
      <c r="I28" s="863"/>
      <c r="J28" s="863"/>
      <c r="K28" s="863"/>
      <c r="L28" s="863"/>
      <c r="M28" s="863"/>
      <c r="N28" s="863"/>
      <c r="O28" s="863"/>
      <c r="P28" s="863"/>
      <c r="Q28" s="863"/>
      <c r="R28" s="863"/>
      <c r="S28" s="863"/>
      <c r="T28" s="863"/>
      <c r="U28" s="863"/>
      <c r="V28" s="863"/>
    </row>
    <row r="29" spans="1:22" x14ac:dyDescent="0.25">
      <c r="A29" s="863"/>
      <c r="B29" s="863"/>
      <c r="C29" s="863"/>
      <c r="D29" s="863"/>
      <c r="E29" s="863"/>
      <c r="F29" s="863"/>
      <c r="G29" s="863"/>
      <c r="H29" s="863"/>
      <c r="I29" s="863"/>
      <c r="J29" s="863"/>
      <c r="K29" s="863"/>
      <c r="L29" s="863"/>
      <c r="M29" s="863"/>
      <c r="N29" s="863"/>
      <c r="O29" s="863"/>
      <c r="P29" s="863"/>
      <c r="Q29" s="863"/>
      <c r="R29" s="863"/>
      <c r="S29" s="863"/>
      <c r="T29" s="863"/>
      <c r="U29" s="863"/>
      <c r="V29" s="863"/>
    </row>
    <row r="30" spans="1:22" x14ac:dyDescent="0.25">
      <c r="A30" s="863"/>
      <c r="B30" s="863"/>
      <c r="C30" s="863"/>
      <c r="D30" s="863"/>
      <c r="E30" s="863"/>
      <c r="F30" s="863"/>
      <c r="G30" s="863"/>
      <c r="H30" s="863"/>
      <c r="I30" s="863"/>
      <c r="J30" s="863"/>
      <c r="K30" s="863"/>
      <c r="L30" s="863"/>
      <c r="M30" s="863"/>
      <c r="N30" s="863"/>
      <c r="O30" s="863"/>
      <c r="P30" s="863"/>
      <c r="Q30" s="863"/>
      <c r="R30" s="863"/>
      <c r="S30" s="863"/>
      <c r="T30" s="863"/>
      <c r="U30" s="863"/>
      <c r="V30" s="863"/>
    </row>
    <row r="31" spans="1:22" x14ac:dyDescent="0.25">
      <c r="A31" s="863"/>
      <c r="B31" s="863"/>
      <c r="C31" s="863"/>
      <c r="D31" s="863"/>
      <c r="E31" s="863"/>
      <c r="F31" s="863"/>
      <c r="G31" s="863"/>
      <c r="H31" s="863"/>
      <c r="I31" s="863"/>
      <c r="J31" s="863"/>
      <c r="K31" s="863"/>
      <c r="L31" s="863"/>
      <c r="M31" s="863"/>
      <c r="N31" s="863"/>
      <c r="O31" s="863"/>
      <c r="P31" s="863"/>
      <c r="Q31" s="863"/>
      <c r="R31" s="863"/>
      <c r="S31" s="863"/>
      <c r="T31" s="863"/>
      <c r="U31" s="863"/>
      <c r="V31" s="863"/>
    </row>
    <row r="32" spans="1:22" x14ac:dyDescent="0.25">
      <c r="A32" s="863"/>
      <c r="B32" s="863"/>
      <c r="C32" s="863"/>
      <c r="D32" s="863"/>
      <c r="E32" s="863"/>
      <c r="F32" s="863"/>
      <c r="G32" s="863"/>
      <c r="H32" s="863"/>
      <c r="I32" s="863"/>
      <c r="J32" s="863"/>
      <c r="K32" s="863"/>
      <c r="L32" s="863"/>
      <c r="M32" s="863"/>
      <c r="N32" s="863"/>
      <c r="O32" s="863"/>
      <c r="P32" s="863"/>
      <c r="Q32" s="863"/>
      <c r="R32" s="863"/>
      <c r="S32" s="863"/>
      <c r="T32" s="863"/>
      <c r="U32" s="863"/>
      <c r="V32" s="863"/>
    </row>
    <row r="33" spans="1:22" x14ac:dyDescent="0.25">
      <c r="A33" s="863"/>
      <c r="B33" s="863"/>
      <c r="C33" s="863"/>
      <c r="D33" s="863"/>
      <c r="E33" s="863"/>
      <c r="F33" s="863"/>
      <c r="G33" s="863"/>
      <c r="H33" s="863"/>
      <c r="I33" s="863"/>
      <c r="J33" s="863"/>
      <c r="K33" s="863"/>
      <c r="L33" s="863"/>
      <c r="M33" s="863"/>
      <c r="N33" s="863"/>
      <c r="O33" s="863"/>
      <c r="P33" s="863"/>
      <c r="Q33" s="863"/>
      <c r="R33" s="863"/>
      <c r="S33" s="863"/>
      <c r="T33" s="863"/>
      <c r="U33" s="863"/>
      <c r="V33" s="863"/>
    </row>
    <row r="34" spans="1:22" x14ac:dyDescent="0.25">
      <c r="A34" s="863"/>
      <c r="B34" s="863"/>
      <c r="C34" s="863"/>
      <c r="D34" s="863"/>
      <c r="E34" s="863"/>
      <c r="F34" s="863"/>
      <c r="G34" s="863"/>
      <c r="H34" s="863"/>
      <c r="I34" s="863"/>
      <c r="J34" s="863"/>
      <c r="K34" s="863"/>
      <c r="L34" s="863"/>
      <c r="M34" s="863"/>
      <c r="N34" s="863"/>
      <c r="O34" s="863"/>
      <c r="P34" s="863"/>
      <c r="Q34" s="863"/>
      <c r="R34" s="863"/>
      <c r="S34" s="863"/>
      <c r="T34" s="863"/>
      <c r="U34" s="863"/>
      <c r="V34" s="863"/>
    </row>
    <row r="35" spans="1:22" x14ac:dyDescent="0.25">
      <c r="A35" s="863"/>
      <c r="B35" s="863"/>
      <c r="C35" s="863"/>
      <c r="D35" s="863"/>
      <c r="E35" s="863"/>
      <c r="F35" s="863"/>
      <c r="G35" s="863"/>
      <c r="H35" s="863"/>
      <c r="I35" s="863"/>
      <c r="J35" s="863"/>
      <c r="K35" s="863"/>
      <c r="L35" s="863"/>
      <c r="M35" s="863"/>
      <c r="N35" s="863"/>
      <c r="O35" s="863"/>
      <c r="P35" s="863"/>
      <c r="Q35" s="863"/>
      <c r="R35" s="863"/>
      <c r="S35" s="863"/>
      <c r="T35" s="863"/>
      <c r="U35" s="863"/>
      <c r="V35" s="863"/>
    </row>
    <row r="36" spans="1:22" x14ac:dyDescent="0.25">
      <c r="A36" s="863"/>
      <c r="B36" s="863"/>
      <c r="C36" s="863"/>
      <c r="D36" s="863"/>
      <c r="E36" s="863"/>
      <c r="F36" s="863"/>
      <c r="G36" s="863"/>
      <c r="H36" s="863"/>
      <c r="I36" s="863"/>
      <c r="J36" s="863"/>
      <c r="K36" s="863"/>
      <c r="L36" s="863"/>
      <c r="M36" s="863"/>
      <c r="N36" s="863"/>
      <c r="O36" s="863"/>
      <c r="P36" s="863"/>
      <c r="Q36" s="863"/>
      <c r="R36" s="863"/>
      <c r="S36" s="863"/>
      <c r="T36" s="863"/>
      <c r="U36" s="863"/>
      <c r="V36" s="863"/>
    </row>
    <row r="37" spans="1:22" x14ac:dyDescent="0.25">
      <c r="A37" s="863"/>
      <c r="B37" s="863"/>
      <c r="C37" s="863"/>
      <c r="D37" s="863"/>
      <c r="E37" s="863"/>
      <c r="F37" s="863"/>
      <c r="G37" s="863"/>
      <c r="H37" s="863"/>
      <c r="I37" s="863"/>
      <c r="J37" s="863"/>
      <c r="K37" s="863"/>
      <c r="L37" s="863"/>
      <c r="M37" s="863"/>
      <c r="N37" s="863"/>
      <c r="O37" s="863"/>
      <c r="P37" s="863"/>
      <c r="Q37" s="863"/>
      <c r="R37" s="863"/>
      <c r="S37" s="863"/>
      <c r="T37" s="863"/>
      <c r="U37" s="863"/>
      <c r="V37" s="863"/>
    </row>
    <row r="38" spans="1:22" x14ac:dyDescent="0.25">
      <c r="A38" s="863"/>
      <c r="B38" s="863"/>
      <c r="C38" s="863"/>
      <c r="D38" s="863"/>
      <c r="E38" s="863"/>
      <c r="F38" s="863"/>
      <c r="G38" s="863"/>
      <c r="H38" s="863"/>
      <c r="I38" s="863"/>
      <c r="J38" s="863"/>
      <c r="K38" s="863"/>
      <c r="L38" s="863"/>
      <c r="M38" s="863"/>
      <c r="N38" s="863"/>
      <c r="O38" s="863"/>
      <c r="P38" s="863"/>
      <c r="Q38" s="863"/>
      <c r="R38" s="863"/>
      <c r="S38" s="863"/>
      <c r="T38" s="863"/>
      <c r="U38" s="863"/>
      <c r="V38" s="863"/>
    </row>
    <row r="39" spans="1:22" x14ac:dyDescent="0.25">
      <c r="A39" s="863"/>
      <c r="B39" s="863"/>
      <c r="C39" s="863"/>
      <c r="D39" s="863"/>
      <c r="E39" s="863"/>
      <c r="F39" s="863"/>
      <c r="G39" s="863"/>
      <c r="H39" s="863"/>
      <c r="I39" s="863"/>
      <c r="J39" s="863"/>
      <c r="K39" s="863"/>
      <c r="L39" s="863"/>
      <c r="M39" s="863"/>
      <c r="N39" s="863"/>
      <c r="O39" s="863"/>
      <c r="P39" s="863"/>
      <c r="Q39" s="863"/>
      <c r="R39" s="863"/>
      <c r="S39" s="863"/>
      <c r="T39" s="863"/>
      <c r="U39" s="863"/>
      <c r="V39" s="863"/>
    </row>
    <row r="40" spans="1:22" x14ac:dyDescent="0.25">
      <c r="A40" s="863"/>
      <c r="B40" s="863"/>
      <c r="C40" s="863"/>
      <c r="D40" s="863"/>
      <c r="E40" s="863"/>
      <c r="F40" s="863"/>
      <c r="G40" s="863"/>
      <c r="H40" s="863"/>
      <c r="I40" s="863"/>
      <c r="J40" s="863"/>
      <c r="K40" s="863"/>
      <c r="L40" s="863"/>
      <c r="M40" s="863"/>
      <c r="N40" s="863"/>
      <c r="O40" s="863"/>
      <c r="P40" s="863"/>
      <c r="Q40" s="863"/>
      <c r="R40" s="863"/>
      <c r="S40" s="863"/>
      <c r="T40" s="863"/>
      <c r="U40" s="863"/>
      <c r="V40" s="863"/>
    </row>
    <row r="41" spans="1:22" x14ac:dyDescent="0.25">
      <c r="A41" s="863"/>
      <c r="B41" s="863"/>
      <c r="C41" s="863"/>
      <c r="D41" s="863"/>
      <c r="E41" s="863"/>
      <c r="F41" s="863"/>
      <c r="G41" s="863"/>
      <c r="H41" s="863"/>
      <c r="I41" s="863"/>
      <c r="J41" s="863"/>
      <c r="K41" s="863"/>
      <c r="L41" s="863"/>
      <c r="M41" s="863"/>
      <c r="N41" s="863"/>
      <c r="O41" s="863"/>
      <c r="P41" s="863"/>
      <c r="Q41" s="863"/>
      <c r="R41" s="863"/>
      <c r="S41" s="863"/>
      <c r="T41" s="863"/>
      <c r="U41" s="863"/>
      <c r="V41" s="863"/>
    </row>
    <row r="42" spans="1:22" x14ac:dyDescent="0.25">
      <c r="A42" s="863"/>
      <c r="B42" s="863"/>
      <c r="C42" s="863"/>
      <c r="D42" s="863"/>
      <c r="E42" s="863"/>
      <c r="F42" s="863"/>
      <c r="G42" s="863"/>
      <c r="H42" s="863"/>
      <c r="I42" s="863"/>
      <c r="J42" s="863"/>
      <c r="K42" s="863"/>
      <c r="L42" s="863"/>
      <c r="M42" s="863"/>
      <c r="N42" s="863"/>
      <c r="O42" s="863"/>
      <c r="P42" s="863"/>
      <c r="Q42" s="863"/>
      <c r="R42" s="863"/>
      <c r="S42" s="863"/>
      <c r="T42" s="863"/>
      <c r="U42" s="863"/>
      <c r="V42" s="863"/>
    </row>
    <row r="43" spans="1:22" x14ac:dyDescent="0.25">
      <c r="A43" s="863"/>
      <c r="B43" s="863"/>
      <c r="C43" s="863"/>
      <c r="D43" s="863"/>
      <c r="E43" s="863"/>
      <c r="F43" s="863"/>
      <c r="G43" s="863"/>
      <c r="H43" s="863"/>
      <c r="I43" s="863"/>
      <c r="J43" s="863"/>
      <c r="K43" s="863"/>
      <c r="L43" s="863"/>
      <c r="M43" s="863"/>
      <c r="N43" s="863"/>
      <c r="O43" s="863"/>
      <c r="P43" s="863"/>
      <c r="Q43" s="863"/>
      <c r="R43" s="863"/>
      <c r="S43" s="863"/>
      <c r="T43" s="863"/>
      <c r="U43" s="863"/>
      <c r="V43" s="863"/>
    </row>
    <row r="44" spans="1:22" x14ac:dyDescent="0.25">
      <c r="A44" s="863"/>
      <c r="B44" s="863"/>
      <c r="C44" s="863"/>
      <c r="D44" s="863"/>
      <c r="E44" s="863"/>
      <c r="F44" s="863"/>
      <c r="G44" s="863"/>
      <c r="H44" s="863"/>
      <c r="I44" s="863"/>
      <c r="J44" s="863"/>
      <c r="K44" s="863"/>
      <c r="L44" s="863"/>
      <c r="M44" s="863"/>
      <c r="N44" s="863"/>
      <c r="O44" s="863"/>
      <c r="P44" s="863"/>
      <c r="Q44" s="863"/>
      <c r="R44" s="863"/>
      <c r="S44" s="863"/>
      <c r="T44" s="863"/>
      <c r="U44" s="863"/>
      <c r="V44" s="863"/>
    </row>
    <row r="45" spans="1:22" x14ac:dyDescent="0.25">
      <c r="A45" s="863"/>
      <c r="B45" s="863"/>
      <c r="C45" s="863"/>
      <c r="D45" s="863"/>
      <c r="E45" s="863"/>
      <c r="F45" s="863"/>
      <c r="G45" s="863"/>
      <c r="H45" s="863"/>
      <c r="I45" s="863"/>
      <c r="J45" s="863"/>
      <c r="K45" s="863"/>
      <c r="L45" s="863"/>
      <c r="M45" s="863"/>
      <c r="N45" s="863"/>
      <c r="O45" s="863"/>
      <c r="P45" s="863"/>
      <c r="Q45" s="863"/>
      <c r="R45" s="863"/>
      <c r="S45" s="863"/>
      <c r="T45" s="863"/>
      <c r="U45" s="863"/>
      <c r="V45" s="863"/>
    </row>
    <row r="46" spans="1:22" x14ac:dyDescent="0.25">
      <c r="A46" s="863"/>
      <c r="B46" s="863"/>
      <c r="C46" s="863"/>
      <c r="D46" s="863"/>
      <c r="E46" s="863"/>
      <c r="F46" s="863"/>
      <c r="G46" s="863"/>
      <c r="H46" s="863"/>
      <c r="I46" s="863"/>
      <c r="J46" s="863"/>
      <c r="K46" s="863"/>
      <c r="L46" s="863"/>
      <c r="M46" s="863"/>
      <c r="N46" s="863"/>
      <c r="O46" s="863"/>
      <c r="P46" s="863"/>
      <c r="Q46" s="863"/>
      <c r="R46" s="863"/>
      <c r="S46" s="863"/>
      <c r="T46" s="863"/>
      <c r="U46" s="863"/>
      <c r="V46" s="863"/>
    </row>
    <row r="47" spans="1:22" x14ac:dyDescent="0.25">
      <c r="A47" s="863"/>
      <c r="B47" s="863"/>
      <c r="C47" s="863"/>
      <c r="D47" s="863"/>
      <c r="E47" s="863"/>
      <c r="F47" s="863"/>
      <c r="G47" s="863"/>
      <c r="H47" s="863"/>
      <c r="I47" s="863"/>
      <c r="J47" s="863"/>
      <c r="K47" s="863"/>
      <c r="L47" s="863"/>
      <c r="M47" s="863"/>
      <c r="N47" s="863"/>
      <c r="O47" s="863"/>
      <c r="P47" s="863"/>
      <c r="Q47" s="863"/>
      <c r="R47" s="863"/>
      <c r="S47" s="863"/>
      <c r="T47" s="863"/>
      <c r="U47" s="863"/>
      <c r="V47" s="863"/>
    </row>
    <row r="48" spans="1:22" x14ac:dyDescent="0.25">
      <c r="A48" s="863"/>
      <c r="B48" s="863"/>
      <c r="C48" s="863"/>
      <c r="D48" s="863"/>
      <c r="E48" s="863"/>
      <c r="F48" s="863"/>
      <c r="G48" s="863"/>
      <c r="H48" s="863"/>
      <c r="I48" s="863"/>
      <c r="J48" s="863"/>
      <c r="K48" s="863"/>
      <c r="L48" s="863"/>
      <c r="M48" s="863"/>
      <c r="N48" s="863"/>
      <c r="O48" s="863"/>
      <c r="P48" s="863"/>
      <c r="Q48" s="863"/>
      <c r="R48" s="863"/>
      <c r="S48" s="863"/>
      <c r="T48" s="863"/>
      <c r="U48" s="863"/>
      <c r="V48" s="863"/>
    </row>
    <row r="49" spans="1:22" x14ac:dyDescent="0.25">
      <c r="A49" s="863"/>
      <c r="B49" s="863"/>
      <c r="C49" s="863"/>
      <c r="D49" s="863"/>
      <c r="E49" s="863"/>
      <c r="F49" s="863"/>
      <c r="G49" s="863"/>
      <c r="H49" s="863"/>
      <c r="I49" s="863"/>
      <c r="J49" s="863"/>
      <c r="K49" s="863"/>
      <c r="L49" s="863"/>
      <c r="M49" s="863"/>
      <c r="N49" s="863"/>
      <c r="O49" s="863"/>
      <c r="P49" s="863"/>
      <c r="Q49" s="863"/>
      <c r="R49" s="863"/>
      <c r="S49" s="863"/>
      <c r="T49" s="863"/>
      <c r="U49" s="863"/>
      <c r="V49" s="863"/>
    </row>
    <row r="50" spans="1:22" x14ac:dyDescent="0.25">
      <c r="A50" s="863"/>
      <c r="B50" s="863"/>
      <c r="C50" s="863"/>
      <c r="D50" s="863"/>
      <c r="E50" s="863"/>
      <c r="F50" s="863"/>
      <c r="G50" s="863"/>
      <c r="H50" s="863"/>
      <c r="I50" s="863"/>
      <c r="J50" s="863"/>
      <c r="K50" s="863"/>
      <c r="L50" s="863"/>
      <c r="M50" s="863"/>
      <c r="N50" s="863"/>
      <c r="O50" s="863"/>
      <c r="P50" s="863"/>
      <c r="Q50" s="863"/>
      <c r="R50" s="863"/>
      <c r="S50" s="863"/>
      <c r="T50" s="863"/>
      <c r="U50" s="863"/>
      <c r="V50" s="863"/>
    </row>
    <row r="51" spans="1:22" x14ac:dyDescent="0.25">
      <c r="A51" s="863"/>
      <c r="B51" s="863"/>
      <c r="C51" s="863"/>
      <c r="D51" s="863"/>
      <c r="E51" s="863"/>
      <c r="F51" s="863"/>
      <c r="G51" s="863"/>
      <c r="H51" s="863"/>
      <c r="I51" s="863"/>
      <c r="J51" s="863"/>
      <c r="K51" s="863"/>
      <c r="L51" s="863"/>
      <c r="M51" s="863"/>
      <c r="N51" s="863"/>
      <c r="O51" s="863"/>
      <c r="P51" s="863"/>
      <c r="Q51" s="863"/>
      <c r="R51" s="863"/>
      <c r="S51" s="863"/>
      <c r="T51" s="863"/>
      <c r="U51" s="863"/>
      <c r="V51" s="863"/>
    </row>
    <row r="52" spans="1:22" x14ac:dyDescent="0.25">
      <c r="A52" s="863"/>
      <c r="B52" s="863"/>
      <c r="C52" s="863"/>
      <c r="D52" s="863"/>
      <c r="E52" s="863"/>
      <c r="F52" s="863"/>
      <c r="G52" s="863"/>
      <c r="H52" s="863"/>
      <c r="I52" s="863"/>
      <c r="J52" s="863"/>
      <c r="K52" s="863"/>
      <c r="L52" s="863"/>
      <c r="M52" s="863"/>
      <c r="N52" s="863"/>
      <c r="O52" s="863"/>
      <c r="P52" s="863"/>
      <c r="Q52" s="863"/>
      <c r="R52" s="863"/>
      <c r="S52" s="863"/>
      <c r="T52" s="863"/>
      <c r="U52" s="863"/>
      <c r="V52" s="863"/>
    </row>
    <row r="53" spans="1:22" x14ac:dyDescent="0.25">
      <c r="A53" s="863"/>
      <c r="B53" s="863"/>
      <c r="C53" s="863"/>
      <c r="D53" s="863"/>
      <c r="E53" s="863"/>
      <c r="F53" s="863"/>
      <c r="G53" s="863"/>
      <c r="H53" s="863"/>
      <c r="I53" s="863"/>
      <c r="J53" s="863"/>
      <c r="K53" s="863"/>
      <c r="L53" s="863"/>
      <c r="M53" s="863"/>
      <c r="N53" s="863"/>
      <c r="O53" s="863"/>
      <c r="P53" s="863"/>
      <c r="Q53" s="863"/>
      <c r="R53" s="863"/>
      <c r="S53" s="863"/>
      <c r="T53" s="863"/>
      <c r="U53" s="863"/>
      <c r="V53" s="863"/>
    </row>
    <row r="54" spans="1:22" x14ac:dyDescent="0.25">
      <c r="A54" s="863"/>
      <c r="B54" s="863"/>
      <c r="C54" s="863"/>
      <c r="D54" s="863"/>
      <c r="E54" s="863"/>
      <c r="F54" s="863"/>
      <c r="G54" s="863"/>
      <c r="H54" s="863"/>
      <c r="I54" s="863"/>
      <c r="J54" s="863"/>
      <c r="K54" s="863"/>
      <c r="L54" s="863"/>
      <c r="M54" s="863"/>
      <c r="N54" s="863"/>
      <c r="O54" s="863"/>
      <c r="P54" s="863"/>
      <c r="Q54" s="863"/>
      <c r="R54" s="863"/>
      <c r="S54" s="863"/>
      <c r="T54" s="863"/>
      <c r="U54" s="863"/>
      <c r="V54" s="863"/>
    </row>
    <row r="55" spans="1:22" x14ac:dyDescent="0.25">
      <c r="A55" s="863"/>
      <c r="B55" s="863"/>
      <c r="C55" s="863"/>
      <c r="D55" s="863"/>
      <c r="E55" s="863"/>
      <c r="F55" s="863"/>
      <c r="G55" s="863"/>
      <c r="H55" s="863"/>
      <c r="I55" s="863"/>
      <c r="J55" s="863"/>
      <c r="K55" s="863"/>
      <c r="L55" s="863"/>
      <c r="M55" s="863"/>
      <c r="N55" s="863"/>
      <c r="O55" s="863"/>
      <c r="P55" s="863"/>
      <c r="Q55" s="863"/>
      <c r="R55" s="863"/>
      <c r="S55" s="863"/>
      <c r="T55" s="863"/>
      <c r="U55" s="863"/>
      <c r="V55" s="863"/>
    </row>
    <row r="56" spans="1:22" x14ac:dyDescent="0.25">
      <c r="A56" s="863"/>
      <c r="B56" s="863"/>
      <c r="C56" s="863"/>
      <c r="D56" s="863"/>
      <c r="E56" s="863"/>
      <c r="F56" s="863"/>
      <c r="G56" s="863"/>
      <c r="H56" s="863"/>
      <c r="I56" s="863"/>
      <c r="J56" s="863"/>
      <c r="K56" s="863"/>
      <c r="L56" s="863"/>
      <c r="M56" s="863"/>
      <c r="N56" s="863"/>
      <c r="O56" s="863"/>
      <c r="P56" s="863"/>
      <c r="Q56" s="863"/>
      <c r="R56" s="863"/>
      <c r="S56" s="863"/>
      <c r="T56" s="863"/>
      <c r="U56" s="863"/>
      <c r="V56" s="863"/>
    </row>
    <row r="57" spans="1:22" x14ac:dyDescent="0.25">
      <c r="A57" s="863"/>
      <c r="B57" s="863"/>
      <c r="C57" s="863"/>
      <c r="D57" s="863"/>
      <c r="E57" s="863"/>
      <c r="F57" s="863"/>
      <c r="G57" s="863"/>
      <c r="H57" s="863"/>
      <c r="I57" s="863"/>
      <c r="J57" s="863"/>
      <c r="K57" s="863"/>
      <c r="L57" s="863"/>
      <c r="M57" s="863"/>
      <c r="N57" s="863"/>
      <c r="O57" s="863"/>
      <c r="P57" s="863"/>
      <c r="Q57" s="863"/>
      <c r="R57" s="863"/>
      <c r="S57" s="863"/>
      <c r="T57" s="863"/>
      <c r="U57" s="863"/>
      <c r="V57" s="863"/>
    </row>
    <row r="58" spans="1:22" x14ac:dyDescent="0.25">
      <c r="A58" s="863"/>
      <c r="B58" s="863"/>
      <c r="C58" s="863"/>
      <c r="D58" s="863"/>
      <c r="E58" s="863"/>
      <c r="F58" s="863"/>
      <c r="G58" s="863"/>
      <c r="H58" s="863"/>
      <c r="I58" s="863"/>
      <c r="J58" s="863"/>
      <c r="K58" s="863"/>
      <c r="L58" s="863"/>
      <c r="M58" s="863"/>
      <c r="N58" s="863"/>
      <c r="O58" s="863"/>
      <c r="P58" s="863"/>
      <c r="Q58" s="863"/>
      <c r="R58" s="863"/>
      <c r="S58" s="863"/>
      <c r="T58" s="863"/>
      <c r="U58" s="863"/>
      <c r="V58" s="863"/>
    </row>
    <row r="59" spans="1:22" x14ac:dyDescent="0.25">
      <c r="A59" s="863"/>
      <c r="B59" s="863"/>
      <c r="C59" s="863"/>
      <c r="D59" s="863"/>
      <c r="E59" s="863"/>
      <c r="F59" s="863"/>
      <c r="G59" s="863"/>
      <c r="H59" s="863"/>
      <c r="I59" s="863"/>
      <c r="J59" s="863"/>
      <c r="K59" s="863"/>
      <c r="L59" s="863"/>
      <c r="M59" s="863"/>
      <c r="N59" s="863"/>
      <c r="O59" s="863"/>
      <c r="P59" s="863"/>
      <c r="Q59" s="863"/>
      <c r="R59" s="863"/>
      <c r="S59" s="863"/>
      <c r="T59" s="863"/>
      <c r="U59" s="863"/>
      <c r="V59" s="863"/>
    </row>
    <row r="60" spans="1:22" x14ac:dyDescent="0.25">
      <c r="A60" s="863"/>
      <c r="B60" s="863"/>
      <c r="C60" s="863"/>
      <c r="D60" s="863"/>
      <c r="E60" s="863"/>
      <c r="F60" s="863"/>
      <c r="G60" s="863"/>
      <c r="H60" s="863"/>
      <c r="I60" s="863"/>
      <c r="J60" s="863"/>
      <c r="K60" s="863"/>
      <c r="L60" s="863"/>
      <c r="M60" s="863"/>
      <c r="N60" s="863"/>
      <c r="O60" s="863"/>
      <c r="P60" s="863"/>
      <c r="Q60" s="863"/>
      <c r="R60" s="863"/>
      <c r="S60" s="863"/>
      <c r="T60" s="863"/>
      <c r="U60" s="863"/>
      <c r="V60" s="863"/>
    </row>
    <row r="61" spans="1:22" x14ac:dyDescent="0.25">
      <c r="A61" s="863"/>
      <c r="B61" s="863"/>
      <c r="C61" s="863"/>
      <c r="D61" s="863"/>
      <c r="E61" s="863"/>
      <c r="F61" s="863"/>
      <c r="G61" s="863"/>
      <c r="H61" s="863"/>
      <c r="I61" s="863"/>
      <c r="J61" s="863"/>
      <c r="K61" s="863"/>
      <c r="L61" s="863"/>
      <c r="M61" s="863"/>
      <c r="N61" s="863"/>
      <c r="O61" s="863"/>
      <c r="P61" s="863"/>
      <c r="Q61" s="863"/>
      <c r="R61" s="863"/>
      <c r="S61" s="863"/>
      <c r="T61" s="863"/>
      <c r="U61" s="863"/>
      <c r="V61" s="863"/>
    </row>
    <row r="62" spans="1:22" x14ac:dyDescent="0.25">
      <c r="A62" s="863"/>
      <c r="B62" s="863"/>
      <c r="C62" s="863"/>
      <c r="D62" s="863"/>
      <c r="E62" s="863"/>
      <c r="F62" s="863"/>
      <c r="G62" s="863"/>
      <c r="H62" s="863"/>
      <c r="I62" s="863"/>
      <c r="J62" s="863"/>
      <c r="K62" s="863"/>
      <c r="L62" s="863"/>
      <c r="M62" s="863"/>
      <c r="N62" s="863"/>
      <c r="O62" s="863"/>
      <c r="P62" s="863"/>
      <c r="Q62" s="863"/>
      <c r="R62" s="863"/>
      <c r="S62" s="863"/>
      <c r="T62" s="863"/>
      <c r="U62" s="863"/>
      <c r="V62" s="863"/>
    </row>
    <row r="63" spans="1:22" x14ac:dyDescent="0.25">
      <c r="A63" s="863"/>
      <c r="B63" s="863"/>
      <c r="C63" s="863"/>
      <c r="D63" s="863"/>
      <c r="E63" s="863"/>
      <c r="F63" s="863"/>
      <c r="G63" s="863"/>
      <c r="H63" s="863"/>
      <c r="I63" s="863"/>
      <c r="J63" s="863"/>
      <c r="K63" s="863"/>
      <c r="L63" s="863"/>
      <c r="M63" s="863"/>
      <c r="N63" s="863"/>
      <c r="O63" s="863"/>
      <c r="P63" s="863"/>
      <c r="Q63" s="863"/>
      <c r="R63" s="863"/>
      <c r="S63" s="863"/>
      <c r="T63" s="863"/>
      <c r="U63" s="863"/>
      <c r="V63" s="863"/>
    </row>
    <row r="64" spans="1:22" x14ac:dyDescent="0.25">
      <c r="A64" s="863"/>
      <c r="B64" s="863"/>
      <c r="C64" s="863"/>
      <c r="D64" s="863"/>
      <c r="E64" s="863"/>
      <c r="F64" s="863"/>
      <c r="G64" s="863"/>
      <c r="H64" s="863"/>
      <c r="I64" s="863"/>
      <c r="J64" s="863"/>
      <c r="K64" s="863"/>
      <c r="L64" s="863"/>
      <c r="M64" s="863"/>
      <c r="N64" s="863"/>
      <c r="O64" s="863"/>
      <c r="P64" s="863"/>
      <c r="Q64" s="863"/>
      <c r="R64" s="863"/>
      <c r="S64" s="863"/>
      <c r="T64" s="863"/>
      <c r="U64" s="863"/>
      <c r="V64" s="863"/>
    </row>
    <row r="65" spans="1:22" x14ac:dyDescent="0.25">
      <c r="A65" s="863"/>
      <c r="B65" s="863"/>
      <c r="C65" s="863"/>
      <c r="D65" s="863"/>
      <c r="E65" s="863"/>
      <c r="F65" s="863"/>
      <c r="G65" s="863"/>
      <c r="H65" s="863"/>
      <c r="I65" s="863"/>
      <c r="J65" s="863"/>
      <c r="K65" s="863"/>
      <c r="L65" s="863"/>
      <c r="M65" s="863"/>
      <c r="N65" s="863"/>
      <c r="O65" s="863"/>
      <c r="P65" s="863"/>
      <c r="Q65" s="863"/>
      <c r="R65" s="863"/>
      <c r="S65" s="863"/>
      <c r="T65" s="863"/>
      <c r="U65" s="863"/>
      <c r="V65" s="863"/>
    </row>
    <row r="66" spans="1:22" x14ac:dyDescent="0.25">
      <c r="A66" s="863"/>
      <c r="B66" s="863"/>
      <c r="C66" s="863"/>
      <c r="D66" s="863"/>
      <c r="E66" s="863"/>
      <c r="F66" s="863"/>
      <c r="G66" s="863"/>
      <c r="H66" s="863"/>
      <c r="I66" s="863"/>
      <c r="J66" s="863"/>
      <c r="K66" s="863"/>
      <c r="L66" s="863"/>
      <c r="M66" s="863"/>
      <c r="N66" s="863"/>
      <c r="O66" s="863"/>
      <c r="P66" s="863"/>
      <c r="Q66" s="863"/>
      <c r="R66" s="863"/>
      <c r="S66" s="863"/>
      <c r="T66" s="863"/>
      <c r="U66" s="863"/>
      <c r="V66" s="863"/>
    </row>
    <row r="67" spans="1:22" x14ac:dyDescent="0.25">
      <c r="A67" s="863"/>
      <c r="B67" s="863"/>
      <c r="C67" s="863"/>
      <c r="D67" s="863"/>
      <c r="E67" s="863"/>
      <c r="F67" s="863"/>
      <c r="G67" s="863"/>
      <c r="H67" s="863"/>
      <c r="I67" s="863"/>
      <c r="J67" s="863"/>
      <c r="K67" s="863"/>
      <c r="L67" s="863"/>
      <c r="M67" s="863"/>
      <c r="N67" s="863"/>
      <c r="O67" s="863"/>
      <c r="P67" s="863"/>
      <c r="Q67" s="863"/>
      <c r="R67" s="863"/>
      <c r="S67" s="863"/>
      <c r="T67" s="863"/>
      <c r="U67" s="863"/>
      <c r="V67" s="863"/>
    </row>
    <row r="68" spans="1:22" x14ac:dyDescent="0.25">
      <c r="A68" s="863"/>
      <c r="B68" s="863"/>
      <c r="C68" s="863"/>
      <c r="D68" s="863"/>
      <c r="E68" s="863"/>
      <c r="F68" s="863"/>
      <c r="G68" s="863"/>
      <c r="H68" s="863"/>
      <c r="I68" s="863"/>
      <c r="J68" s="863"/>
      <c r="K68" s="863"/>
      <c r="L68" s="863"/>
      <c r="M68" s="863"/>
      <c r="N68" s="863"/>
      <c r="O68" s="863"/>
      <c r="P68" s="863"/>
      <c r="Q68" s="863"/>
      <c r="R68" s="863"/>
      <c r="S68" s="863"/>
      <c r="T68" s="863"/>
      <c r="U68" s="863"/>
      <c r="V68" s="863"/>
    </row>
    <row r="69" spans="1:22" x14ac:dyDescent="0.25">
      <c r="A69" s="863"/>
      <c r="B69" s="863"/>
      <c r="C69" s="863"/>
      <c r="D69" s="863"/>
      <c r="E69" s="863"/>
      <c r="F69" s="863"/>
      <c r="G69" s="863"/>
      <c r="H69" s="863"/>
      <c r="I69" s="863"/>
      <c r="J69" s="863"/>
      <c r="K69" s="863"/>
      <c r="L69" s="863"/>
      <c r="M69" s="863"/>
      <c r="N69" s="863"/>
      <c r="O69" s="863"/>
      <c r="P69" s="863"/>
      <c r="Q69" s="863"/>
      <c r="R69" s="863"/>
      <c r="S69" s="863"/>
      <c r="T69" s="863"/>
      <c r="U69" s="863"/>
      <c r="V69" s="863"/>
    </row>
    <row r="70" spans="1:22" x14ac:dyDescent="0.25">
      <c r="A70" s="863"/>
      <c r="B70" s="863"/>
      <c r="C70" s="863"/>
      <c r="D70" s="863"/>
      <c r="E70" s="863"/>
      <c r="F70" s="863"/>
      <c r="G70" s="863"/>
      <c r="H70" s="863"/>
      <c r="I70" s="863"/>
      <c r="J70" s="863"/>
      <c r="K70" s="863"/>
      <c r="L70" s="863"/>
      <c r="M70" s="863"/>
      <c r="N70" s="863"/>
      <c r="O70" s="863"/>
      <c r="P70" s="863"/>
      <c r="Q70" s="863"/>
      <c r="R70" s="863"/>
      <c r="S70" s="863"/>
      <c r="T70" s="863"/>
      <c r="U70" s="863"/>
      <c r="V70" s="863"/>
    </row>
    <row r="71" spans="1:22" x14ac:dyDescent="0.25">
      <c r="A71" s="863"/>
      <c r="B71" s="863"/>
      <c r="C71" s="863"/>
      <c r="D71" s="863"/>
      <c r="E71" s="863"/>
      <c r="F71" s="863"/>
      <c r="G71" s="863"/>
      <c r="H71" s="863"/>
      <c r="I71" s="863"/>
      <c r="J71" s="863"/>
      <c r="K71" s="863"/>
      <c r="L71" s="863"/>
      <c r="M71" s="863"/>
      <c r="N71" s="863"/>
      <c r="O71" s="863"/>
      <c r="P71" s="863"/>
      <c r="Q71" s="863"/>
      <c r="R71" s="863"/>
      <c r="S71" s="863"/>
      <c r="T71" s="863"/>
      <c r="U71" s="863"/>
      <c r="V71" s="863"/>
    </row>
    <row r="72" spans="1:22" x14ac:dyDescent="0.25">
      <c r="A72" s="863"/>
      <c r="B72" s="863"/>
      <c r="C72" s="863"/>
      <c r="D72" s="863"/>
      <c r="E72" s="863"/>
      <c r="F72" s="863"/>
      <c r="G72" s="863"/>
      <c r="H72" s="863"/>
      <c r="I72" s="863"/>
      <c r="J72" s="863"/>
      <c r="K72" s="863"/>
      <c r="L72" s="863"/>
      <c r="M72" s="863"/>
      <c r="N72" s="863"/>
      <c r="O72" s="863"/>
      <c r="P72" s="863"/>
      <c r="Q72" s="863"/>
      <c r="R72" s="863"/>
      <c r="S72" s="863"/>
      <c r="T72" s="863"/>
      <c r="U72" s="863"/>
      <c r="V72" s="863"/>
    </row>
    <row r="73" spans="1:22" x14ac:dyDescent="0.25">
      <c r="A73" s="863"/>
      <c r="B73" s="863"/>
      <c r="C73" s="863"/>
      <c r="D73" s="863"/>
      <c r="E73" s="863"/>
      <c r="F73" s="863"/>
      <c r="G73" s="863"/>
      <c r="H73" s="863"/>
      <c r="I73" s="863"/>
      <c r="J73" s="863"/>
      <c r="K73" s="863"/>
      <c r="L73" s="863"/>
      <c r="M73" s="863"/>
      <c r="N73" s="863"/>
      <c r="O73" s="863"/>
      <c r="P73" s="863"/>
      <c r="Q73" s="863"/>
      <c r="R73" s="863"/>
      <c r="S73" s="863"/>
      <c r="T73" s="863"/>
      <c r="U73" s="863"/>
      <c r="V73" s="863"/>
    </row>
    <row r="74" spans="1:22" x14ac:dyDescent="0.25">
      <c r="A74" s="863"/>
      <c r="B74" s="863"/>
      <c r="C74" s="863"/>
      <c r="D74" s="863"/>
      <c r="E74" s="863"/>
      <c r="F74" s="863"/>
      <c r="G74" s="863"/>
      <c r="H74" s="863"/>
      <c r="I74" s="863"/>
      <c r="J74" s="863"/>
      <c r="K74" s="863"/>
      <c r="L74" s="863"/>
      <c r="M74" s="863"/>
      <c r="N74" s="863"/>
      <c r="O74" s="863"/>
      <c r="P74" s="863"/>
      <c r="Q74" s="863"/>
      <c r="R74" s="863"/>
      <c r="S74" s="863"/>
      <c r="T74" s="863"/>
      <c r="U74" s="863"/>
      <c r="V74" s="863"/>
    </row>
    <row r="75" spans="1:22" x14ac:dyDescent="0.25">
      <c r="A75" s="863"/>
      <c r="B75" s="863"/>
      <c r="C75" s="863"/>
      <c r="D75" s="863"/>
      <c r="E75" s="863"/>
      <c r="F75" s="863"/>
      <c r="G75" s="863"/>
      <c r="H75" s="863"/>
      <c r="I75" s="863"/>
      <c r="J75" s="863"/>
      <c r="K75" s="863"/>
      <c r="L75" s="863"/>
      <c r="M75" s="863"/>
      <c r="N75" s="863"/>
      <c r="O75" s="863"/>
      <c r="P75" s="863"/>
      <c r="Q75" s="863"/>
      <c r="R75" s="863"/>
      <c r="S75" s="863"/>
      <c r="T75" s="863"/>
      <c r="U75" s="863"/>
      <c r="V75" s="863"/>
    </row>
    <row r="76" spans="1:22" x14ac:dyDescent="0.25">
      <c r="A76" s="863"/>
      <c r="B76" s="863"/>
      <c r="C76" s="863"/>
      <c r="D76" s="863"/>
      <c r="E76" s="863"/>
      <c r="F76" s="863"/>
      <c r="G76" s="863"/>
      <c r="H76" s="863"/>
      <c r="I76" s="863"/>
      <c r="J76" s="863"/>
      <c r="K76" s="863"/>
      <c r="L76" s="863"/>
      <c r="M76" s="863"/>
      <c r="N76" s="863"/>
      <c r="O76" s="863"/>
      <c r="P76" s="863"/>
      <c r="Q76" s="863"/>
      <c r="R76" s="863"/>
      <c r="S76" s="863"/>
      <c r="T76" s="863"/>
      <c r="U76" s="863"/>
      <c r="V76" s="863"/>
    </row>
    <row r="77" spans="1:22" x14ac:dyDescent="0.25">
      <c r="A77" s="863"/>
      <c r="B77" s="863"/>
      <c r="C77" s="863"/>
      <c r="D77" s="863"/>
      <c r="E77" s="863"/>
      <c r="F77" s="863"/>
      <c r="G77" s="863"/>
      <c r="H77" s="863"/>
      <c r="I77" s="863"/>
      <c r="J77" s="863"/>
      <c r="K77" s="863"/>
      <c r="L77" s="863"/>
      <c r="M77" s="863"/>
      <c r="N77" s="863"/>
      <c r="O77" s="863"/>
      <c r="P77" s="863"/>
      <c r="Q77" s="863"/>
      <c r="R77" s="863"/>
      <c r="S77" s="863"/>
      <c r="T77" s="863"/>
      <c r="U77" s="863"/>
      <c r="V77" s="863"/>
    </row>
    <row r="78" spans="1:22" x14ac:dyDescent="0.25">
      <c r="A78" s="863"/>
      <c r="B78" s="863"/>
      <c r="C78" s="863"/>
      <c r="D78" s="863"/>
      <c r="E78" s="863"/>
      <c r="F78" s="863"/>
      <c r="G78" s="863"/>
      <c r="H78" s="863"/>
      <c r="I78" s="863"/>
      <c r="J78" s="863"/>
      <c r="K78" s="863"/>
      <c r="L78" s="863"/>
      <c r="M78" s="863"/>
      <c r="N78" s="863"/>
      <c r="O78" s="863"/>
      <c r="P78" s="863"/>
      <c r="Q78" s="863"/>
      <c r="R78" s="863"/>
      <c r="S78" s="863"/>
      <c r="T78" s="863"/>
      <c r="U78" s="863"/>
      <c r="V78" s="863"/>
    </row>
    <row r="79" spans="1:22" x14ac:dyDescent="0.25">
      <c r="A79" s="863"/>
      <c r="B79" s="863"/>
      <c r="C79" s="863"/>
      <c r="D79" s="863"/>
      <c r="E79" s="863"/>
      <c r="F79" s="863"/>
      <c r="G79" s="863"/>
      <c r="H79" s="863"/>
      <c r="I79" s="863"/>
      <c r="J79" s="863"/>
      <c r="K79" s="863"/>
      <c r="L79" s="863"/>
      <c r="M79" s="863"/>
      <c r="N79" s="863"/>
      <c r="O79" s="863"/>
      <c r="P79" s="863"/>
      <c r="Q79" s="863"/>
      <c r="R79" s="863"/>
      <c r="S79" s="863"/>
      <c r="T79" s="863"/>
      <c r="U79" s="863"/>
      <c r="V79" s="863"/>
    </row>
    <row r="80" spans="1:22" x14ac:dyDescent="0.25">
      <c r="A80" s="863"/>
      <c r="B80" s="863"/>
      <c r="C80" s="863"/>
      <c r="D80" s="863"/>
      <c r="E80" s="863"/>
      <c r="F80" s="863"/>
      <c r="G80" s="863"/>
      <c r="H80" s="863"/>
      <c r="I80" s="863"/>
      <c r="J80" s="863"/>
      <c r="K80" s="863"/>
      <c r="L80" s="863"/>
      <c r="M80" s="863"/>
      <c r="N80" s="863"/>
      <c r="O80" s="863"/>
      <c r="P80" s="863"/>
      <c r="Q80" s="863"/>
      <c r="R80" s="863"/>
      <c r="S80" s="863"/>
      <c r="T80" s="863"/>
      <c r="U80" s="863"/>
      <c r="V80" s="863"/>
    </row>
    <row r="81" spans="1:22" x14ac:dyDescent="0.25">
      <c r="A81" s="863"/>
      <c r="B81" s="863"/>
      <c r="C81" s="863"/>
      <c r="D81" s="863"/>
      <c r="E81" s="863"/>
      <c r="F81" s="863"/>
      <c r="G81" s="863"/>
      <c r="H81" s="863"/>
      <c r="I81" s="863"/>
      <c r="J81" s="863"/>
      <c r="K81" s="863"/>
      <c r="L81" s="863"/>
      <c r="M81" s="863"/>
      <c r="N81" s="863"/>
      <c r="O81" s="863"/>
      <c r="P81" s="863"/>
      <c r="Q81" s="863"/>
      <c r="R81" s="863"/>
      <c r="S81" s="863"/>
      <c r="T81" s="863"/>
      <c r="U81" s="863"/>
      <c r="V81" s="863"/>
    </row>
    <row r="82" spans="1:22" x14ac:dyDescent="0.25">
      <c r="A82" s="863"/>
      <c r="B82" s="863"/>
      <c r="C82" s="863"/>
      <c r="D82" s="863"/>
      <c r="E82" s="863"/>
      <c r="F82" s="863"/>
      <c r="G82" s="863"/>
      <c r="H82" s="863"/>
      <c r="I82" s="863"/>
      <c r="J82" s="863"/>
      <c r="K82" s="863"/>
      <c r="L82" s="863"/>
      <c r="M82" s="863"/>
      <c r="N82" s="863"/>
      <c r="O82" s="863"/>
      <c r="P82" s="863"/>
      <c r="Q82" s="863"/>
      <c r="R82" s="863"/>
      <c r="S82" s="863"/>
      <c r="T82" s="863"/>
      <c r="U82" s="863"/>
      <c r="V82" s="863"/>
    </row>
    <row r="83" spans="1:22" x14ac:dyDescent="0.25">
      <c r="A83" s="863"/>
      <c r="B83" s="863"/>
      <c r="C83" s="863"/>
      <c r="D83" s="863"/>
      <c r="E83" s="863"/>
      <c r="F83" s="863"/>
      <c r="G83" s="863"/>
      <c r="H83" s="863"/>
      <c r="I83" s="863"/>
      <c r="J83" s="863"/>
      <c r="K83" s="863"/>
      <c r="L83" s="863"/>
      <c r="M83" s="863"/>
      <c r="N83" s="863"/>
      <c r="O83" s="863"/>
      <c r="P83" s="863"/>
      <c r="Q83" s="863"/>
      <c r="R83" s="863"/>
      <c r="S83" s="863"/>
      <c r="T83" s="863"/>
      <c r="U83" s="863"/>
      <c r="V83" s="863"/>
    </row>
    <row r="84" spans="1:22" x14ac:dyDescent="0.25">
      <c r="A84" s="863"/>
      <c r="B84" s="863"/>
      <c r="C84" s="863"/>
      <c r="D84" s="863"/>
      <c r="E84" s="863"/>
      <c r="F84" s="863"/>
      <c r="G84" s="863"/>
      <c r="H84" s="863"/>
      <c r="I84" s="863"/>
      <c r="J84" s="863"/>
      <c r="K84" s="863"/>
      <c r="L84" s="863"/>
      <c r="M84" s="863"/>
      <c r="N84" s="863"/>
      <c r="O84" s="863"/>
      <c r="P84" s="863"/>
      <c r="Q84" s="863"/>
      <c r="R84" s="863"/>
      <c r="S84" s="863"/>
      <c r="T84" s="863"/>
      <c r="U84" s="863"/>
      <c r="V84" s="863"/>
    </row>
    <row r="85" spans="1:22" x14ac:dyDescent="0.25">
      <c r="A85" s="863"/>
      <c r="B85" s="863"/>
      <c r="C85" s="863"/>
      <c r="D85" s="863"/>
      <c r="E85" s="863"/>
      <c r="F85" s="863"/>
      <c r="G85" s="863"/>
      <c r="H85" s="863"/>
      <c r="I85" s="863"/>
      <c r="J85" s="863"/>
      <c r="K85" s="863"/>
      <c r="L85" s="863"/>
      <c r="M85" s="863"/>
      <c r="N85" s="863"/>
      <c r="O85" s="863"/>
      <c r="P85" s="863"/>
      <c r="Q85" s="863"/>
      <c r="R85" s="863"/>
      <c r="S85" s="863"/>
      <c r="T85" s="863"/>
      <c r="U85" s="863"/>
      <c r="V85" s="863"/>
    </row>
    <row r="86" spans="1:22" x14ac:dyDescent="0.25">
      <c r="A86" s="863"/>
      <c r="B86" s="863"/>
      <c r="C86" s="863"/>
      <c r="D86" s="863"/>
      <c r="E86" s="863"/>
      <c r="F86" s="863"/>
      <c r="G86" s="863"/>
      <c r="H86" s="863"/>
      <c r="I86" s="863"/>
      <c r="J86" s="863"/>
      <c r="K86" s="863"/>
      <c r="L86" s="863"/>
      <c r="M86" s="863"/>
      <c r="N86" s="863"/>
      <c r="O86" s="863"/>
      <c r="P86" s="863"/>
      <c r="Q86" s="863"/>
      <c r="R86" s="863"/>
      <c r="S86" s="863"/>
      <c r="T86" s="863"/>
      <c r="U86" s="863"/>
      <c r="V86" s="863"/>
    </row>
    <row r="87" spans="1:22" x14ac:dyDescent="0.25">
      <c r="A87" s="863"/>
      <c r="B87" s="863"/>
      <c r="C87" s="863"/>
      <c r="D87" s="863"/>
      <c r="E87" s="863"/>
      <c r="F87" s="863"/>
      <c r="G87" s="863"/>
      <c r="H87" s="863"/>
      <c r="I87" s="863"/>
      <c r="J87" s="863"/>
      <c r="K87" s="863"/>
      <c r="L87" s="863"/>
      <c r="M87" s="863"/>
      <c r="N87" s="863"/>
      <c r="O87" s="863"/>
      <c r="P87" s="863"/>
      <c r="Q87" s="863"/>
      <c r="R87" s="863"/>
      <c r="S87" s="863"/>
      <c r="T87" s="863"/>
      <c r="U87" s="863"/>
      <c r="V87" s="863"/>
    </row>
    <row r="88" spans="1:22" x14ac:dyDescent="0.25">
      <c r="A88" s="863"/>
      <c r="B88" s="863"/>
      <c r="C88" s="863"/>
      <c r="D88" s="863"/>
      <c r="E88" s="863"/>
      <c r="F88" s="863"/>
      <c r="G88" s="863"/>
      <c r="H88" s="863"/>
      <c r="I88" s="863"/>
      <c r="J88" s="863"/>
      <c r="K88" s="863"/>
      <c r="L88" s="863"/>
      <c r="M88" s="863"/>
      <c r="N88" s="863"/>
      <c r="O88" s="863"/>
      <c r="P88" s="863"/>
      <c r="Q88" s="863"/>
      <c r="R88" s="863"/>
      <c r="S88" s="863"/>
      <c r="T88" s="863"/>
      <c r="U88" s="863"/>
      <c r="V88" s="863"/>
    </row>
    <row r="89" spans="1:22" x14ac:dyDescent="0.25">
      <c r="A89" s="863"/>
      <c r="B89" s="863"/>
      <c r="C89" s="863"/>
      <c r="D89" s="863"/>
      <c r="E89" s="863"/>
      <c r="F89" s="863"/>
      <c r="G89" s="863"/>
      <c r="H89" s="863"/>
      <c r="I89" s="863"/>
      <c r="J89" s="863"/>
      <c r="K89" s="863"/>
      <c r="L89" s="863"/>
      <c r="M89" s="863"/>
      <c r="N89" s="863"/>
      <c r="O89" s="863"/>
      <c r="P89" s="863"/>
      <c r="Q89" s="863"/>
      <c r="R89" s="863"/>
      <c r="S89" s="863"/>
      <c r="T89" s="863"/>
      <c r="U89" s="863"/>
      <c r="V89" s="863"/>
    </row>
    <row r="90" spans="1:22" x14ac:dyDescent="0.25">
      <c r="A90" s="863"/>
      <c r="B90" s="863"/>
      <c r="C90" s="863"/>
      <c r="D90" s="863"/>
      <c r="E90" s="863"/>
      <c r="F90" s="863"/>
      <c r="G90" s="863"/>
      <c r="H90" s="863"/>
      <c r="I90" s="863"/>
      <c r="J90" s="863"/>
      <c r="K90" s="863"/>
      <c r="L90" s="863"/>
      <c r="M90" s="863"/>
      <c r="N90" s="863"/>
      <c r="O90" s="863"/>
      <c r="P90" s="863"/>
      <c r="Q90" s="863"/>
      <c r="R90" s="863"/>
      <c r="S90" s="863"/>
      <c r="T90" s="863"/>
      <c r="U90" s="863"/>
      <c r="V90" s="863"/>
    </row>
    <row r="91" spans="1:22" x14ac:dyDescent="0.25">
      <c r="A91" s="863"/>
      <c r="B91" s="863"/>
      <c r="C91" s="863"/>
      <c r="D91" s="863"/>
      <c r="E91" s="863"/>
      <c r="F91" s="863"/>
      <c r="G91" s="863"/>
      <c r="H91" s="863"/>
      <c r="I91" s="863"/>
      <c r="J91" s="863"/>
      <c r="K91" s="863"/>
      <c r="L91" s="863"/>
      <c r="M91" s="863"/>
      <c r="N91" s="863"/>
      <c r="O91" s="863"/>
      <c r="P91" s="863"/>
      <c r="Q91" s="863"/>
      <c r="R91" s="863"/>
      <c r="S91" s="863"/>
      <c r="T91" s="863"/>
      <c r="U91" s="863"/>
      <c r="V91" s="863"/>
    </row>
    <row r="92" spans="1:22" x14ac:dyDescent="0.25">
      <c r="A92" s="863"/>
      <c r="B92" s="863"/>
      <c r="C92" s="863"/>
      <c r="D92" s="863"/>
      <c r="E92" s="863"/>
      <c r="F92" s="863"/>
      <c r="G92" s="863"/>
      <c r="H92" s="863"/>
      <c r="I92" s="863"/>
      <c r="J92" s="863"/>
      <c r="K92" s="863"/>
      <c r="L92" s="863"/>
      <c r="M92" s="863"/>
      <c r="N92" s="863"/>
      <c r="O92" s="863"/>
      <c r="P92" s="863"/>
      <c r="Q92" s="863"/>
      <c r="R92" s="863"/>
      <c r="S92" s="863"/>
      <c r="T92" s="863"/>
      <c r="U92" s="863"/>
      <c r="V92" s="863"/>
    </row>
    <row r="93" spans="1:22" x14ac:dyDescent="0.25">
      <c r="A93" s="863"/>
      <c r="B93" s="863"/>
      <c r="C93" s="863"/>
      <c r="D93" s="863"/>
      <c r="E93" s="863"/>
      <c r="F93" s="863"/>
      <c r="G93" s="863"/>
      <c r="H93" s="863"/>
      <c r="I93" s="863"/>
      <c r="J93" s="863"/>
      <c r="K93" s="863"/>
      <c r="L93" s="863"/>
      <c r="M93" s="863"/>
      <c r="N93" s="863"/>
      <c r="O93" s="863"/>
      <c r="P93" s="863"/>
      <c r="Q93" s="863"/>
      <c r="R93" s="863"/>
      <c r="S93" s="863"/>
      <c r="T93" s="863"/>
      <c r="U93" s="863"/>
      <c r="V93" s="863"/>
    </row>
    <row r="94" spans="1:22" x14ac:dyDescent="0.25">
      <c r="A94" s="863"/>
      <c r="B94" s="863"/>
      <c r="C94" s="863"/>
      <c r="D94" s="863"/>
      <c r="E94" s="863"/>
      <c r="F94" s="863"/>
      <c r="G94" s="863"/>
      <c r="H94" s="863"/>
      <c r="I94" s="863"/>
      <c r="J94" s="863"/>
      <c r="K94" s="863"/>
      <c r="L94" s="863"/>
      <c r="M94" s="863"/>
      <c r="N94" s="863"/>
      <c r="O94" s="863"/>
      <c r="P94" s="863"/>
      <c r="Q94" s="863"/>
      <c r="R94" s="863"/>
      <c r="S94" s="863"/>
      <c r="T94" s="863"/>
      <c r="U94" s="863"/>
      <c r="V94" s="863"/>
    </row>
    <row r="95" spans="1:22" x14ac:dyDescent="0.25">
      <c r="A95" s="863"/>
      <c r="B95" s="863"/>
      <c r="C95" s="863"/>
      <c r="D95" s="863"/>
      <c r="E95" s="863"/>
      <c r="F95" s="863"/>
      <c r="G95" s="863"/>
      <c r="H95" s="863"/>
      <c r="I95" s="863"/>
      <c r="J95" s="863"/>
      <c r="K95" s="863"/>
      <c r="L95" s="863"/>
      <c r="M95" s="863"/>
      <c r="N95" s="863"/>
      <c r="O95" s="863"/>
      <c r="P95" s="863"/>
      <c r="Q95" s="863"/>
      <c r="R95" s="863"/>
      <c r="S95" s="863"/>
      <c r="T95" s="863"/>
      <c r="U95" s="863"/>
      <c r="V95" s="863"/>
    </row>
    <row r="96" spans="1:22" x14ac:dyDescent="0.25">
      <c r="A96" s="863"/>
      <c r="B96" s="863"/>
      <c r="C96" s="863"/>
      <c r="D96" s="863"/>
      <c r="E96" s="863"/>
      <c r="F96" s="863"/>
      <c r="G96" s="863"/>
      <c r="H96" s="863"/>
      <c r="I96" s="863"/>
      <c r="J96" s="863"/>
      <c r="K96" s="863"/>
      <c r="L96" s="863"/>
      <c r="M96" s="863"/>
      <c r="N96" s="863"/>
      <c r="O96" s="863"/>
      <c r="P96" s="863"/>
      <c r="Q96" s="863"/>
      <c r="R96" s="863"/>
      <c r="S96" s="863"/>
      <c r="T96" s="863"/>
      <c r="U96" s="863"/>
      <c r="V96" s="863"/>
    </row>
    <row r="97" spans="1:22" x14ac:dyDescent="0.25">
      <c r="A97" s="863"/>
      <c r="B97" s="863"/>
      <c r="C97" s="863"/>
      <c r="D97" s="863"/>
      <c r="E97" s="863"/>
      <c r="F97" s="863"/>
      <c r="G97" s="863"/>
      <c r="H97" s="863"/>
      <c r="I97" s="863"/>
      <c r="J97" s="863"/>
      <c r="K97" s="863"/>
      <c r="L97" s="863"/>
      <c r="M97" s="863"/>
      <c r="N97" s="863"/>
      <c r="O97" s="863"/>
      <c r="P97" s="863"/>
      <c r="Q97" s="863"/>
      <c r="R97" s="863"/>
      <c r="S97" s="863"/>
      <c r="T97" s="863"/>
      <c r="U97" s="863"/>
      <c r="V97" s="863"/>
    </row>
    <row r="98" spans="1:22" x14ac:dyDescent="0.25">
      <c r="A98" s="863"/>
      <c r="B98" s="863"/>
      <c r="C98" s="863"/>
      <c r="D98" s="863"/>
      <c r="E98" s="863"/>
      <c r="F98" s="863"/>
      <c r="G98" s="863"/>
      <c r="H98" s="863"/>
      <c r="I98" s="863"/>
      <c r="J98" s="863"/>
      <c r="K98" s="863"/>
      <c r="L98" s="863"/>
      <c r="M98" s="863"/>
      <c r="N98" s="863"/>
      <c r="O98" s="863"/>
      <c r="P98" s="863"/>
      <c r="Q98" s="863"/>
      <c r="R98" s="863"/>
      <c r="S98" s="863"/>
      <c r="T98" s="863"/>
      <c r="U98" s="863"/>
      <c r="V98" s="863"/>
    </row>
    <row r="99" spans="1:22" x14ac:dyDescent="0.25">
      <c r="A99" s="863"/>
      <c r="B99" s="863"/>
      <c r="C99" s="863"/>
      <c r="D99" s="863"/>
      <c r="E99" s="863"/>
      <c r="F99" s="863"/>
      <c r="G99" s="863"/>
      <c r="H99" s="863"/>
      <c r="I99" s="863"/>
      <c r="J99" s="863"/>
      <c r="K99" s="863"/>
      <c r="L99" s="863"/>
      <c r="M99" s="863"/>
      <c r="N99" s="863"/>
      <c r="O99" s="863"/>
      <c r="P99" s="863"/>
      <c r="Q99" s="863"/>
      <c r="R99" s="863"/>
      <c r="S99" s="863"/>
      <c r="T99" s="863"/>
      <c r="U99" s="863"/>
      <c r="V99" s="863"/>
    </row>
    <row r="100" spans="1:22" x14ac:dyDescent="0.25">
      <c r="A100" s="863"/>
      <c r="B100" s="863"/>
      <c r="C100" s="863"/>
      <c r="D100" s="863"/>
      <c r="E100" s="863"/>
      <c r="F100" s="863"/>
      <c r="G100" s="863"/>
      <c r="H100" s="863"/>
      <c r="I100" s="863"/>
      <c r="J100" s="863"/>
      <c r="K100" s="863"/>
      <c r="L100" s="863"/>
      <c r="M100" s="863"/>
      <c r="N100" s="863"/>
      <c r="O100" s="863"/>
      <c r="P100" s="863"/>
      <c r="Q100" s="863"/>
      <c r="R100" s="863"/>
      <c r="S100" s="863"/>
      <c r="T100" s="863"/>
      <c r="U100" s="863"/>
      <c r="V100" s="863"/>
    </row>
    <row r="101" spans="1:22" x14ac:dyDescent="0.25">
      <c r="A101" s="863"/>
      <c r="B101" s="863"/>
      <c r="C101" s="863"/>
      <c r="D101" s="863"/>
      <c r="E101" s="863"/>
      <c r="F101" s="863"/>
      <c r="G101" s="863"/>
      <c r="H101" s="863"/>
      <c r="I101" s="863"/>
      <c r="J101" s="863"/>
      <c r="K101" s="863"/>
      <c r="L101" s="863"/>
      <c r="M101" s="863"/>
      <c r="N101" s="863"/>
      <c r="O101" s="863"/>
      <c r="P101" s="863"/>
      <c r="Q101" s="863"/>
      <c r="R101" s="863"/>
      <c r="S101" s="863"/>
      <c r="T101" s="863"/>
      <c r="U101" s="863"/>
      <c r="V101" s="863"/>
    </row>
    <row r="102" spans="1:22" x14ac:dyDescent="0.25">
      <c r="A102" s="863"/>
      <c r="B102" s="863"/>
      <c r="C102" s="863"/>
      <c r="D102" s="863"/>
      <c r="E102" s="863"/>
      <c r="F102" s="863"/>
      <c r="G102" s="863"/>
      <c r="H102" s="863"/>
      <c r="I102" s="863"/>
      <c r="J102" s="863"/>
      <c r="K102" s="863"/>
      <c r="L102" s="863"/>
      <c r="M102" s="863"/>
      <c r="N102" s="863"/>
      <c r="O102" s="863"/>
      <c r="P102" s="863"/>
      <c r="Q102" s="863"/>
      <c r="R102" s="863"/>
      <c r="S102" s="863"/>
      <c r="T102" s="863"/>
      <c r="U102" s="863"/>
      <c r="V102" s="863"/>
    </row>
    <row r="103" spans="1:22" x14ac:dyDescent="0.25">
      <c r="A103" s="863"/>
      <c r="B103" s="863"/>
      <c r="C103" s="863"/>
      <c r="D103" s="863"/>
      <c r="E103" s="863"/>
      <c r="F103" s="863"/>
      <c r="G103" s="863"/>
      <c r="H103" s="863"/>
      <c r="I103" s="863"/>
      <c r="J103" s="863"/>
      <c r="K103" s="863"/>
      <c r="L103" s="863"/>
      <c r="M103" s="863"/>
      <c r="N103" s="863"/>
      <c r="O103" s="863"/>
      <c r="P103" s="863"/>
      <c r="Q103" s="863"/>
      <c r="R103" s="863"/>
      <c r="S103" s="863"/>
      <c r="T103" s="863"/>
      <c r="U103" s="863"/>
      <c r="V103" s="863"/>
    </row>
    <row r="104" spans="1:22" x14ac:dyDescent="0.25">
      <c r="A104" s="863"/>
      <c r="B104" s="863"/>
      <c r="C104" s="863"/>
      <c r="D104" s="863"/>
      <c r="E104" s="863"/>
      <c r="F104" s="863"/>
      <c r="G104" s="863"/>
      <c r="H104" s="863"/>
      <c r="I104" s="863"/>
      <c r="J104" s="863"/>
      <c r="K104" s="863"/>
      <c r="L104" s="863"/>
      <c r="M104" s="863"/>
      <c r="N104" s="863"/>
      <c r="O104" s="863"/>
      <c r="P104" s="863"/>
      <c r="Q104" s="863"/>
      <c r="R104" s="863"/>
      <c r="S104" s="863"/>
      <c r="T104" s="863"/>
      <c r="U104" s="863"/>
      <c r="V104" s="863"/>
    </row>
    <row r="105" spans="1:22" x14ac:dyDescent="0.25">
      <c r="A105" s="863"/>
      <c r="B105" s="863"/>
      <c r="C105" s="863"/>
      <c r="D105" s="863"/>
      <c r="E105" s="863"/>
      <c r="F105" s="863"/>
      <c r="G105" s="863"/>
      <c r="H105" s="863"/>
      <c r="I105" s="863"/>
      <c r="J105" s="863"/>
      <c r="K105" s="863"/>
      <c r="L105" s="863"/>
      <c r="M105" s="863"/>
      <c r="N105" s="863"/>
      <c r="O105" s="863"/>
      <c r="P105" s="863"/>
      <c r="Q105" s="863"/>
      <c r="R105" s="863"/>
      <c r="S105" s="863"/>
      <c r="T105" s="863"/>
      <c r="U105" s="863"/>
      <c r="V105" s="863"/>
    </row>
    <row r="106" spans="1:22" x14ac:dyDescent="0.25">
      <c r="A106" s="863"/>
      <c r="B106" s="863"/>
      <c r="C106" s="863"/>
      <c r="D106" s="863"/>
      <c r="E106" s="863"/>
      <c r="F106" s="863"/>
      <c r="G106" s="863"/>
      <c r="H106" s="863"/>
      <c r="I106" s="863"/>
      <c r="J106" s="863"/>
      <c r="K106" s="863"/>
      <c r="L106" s="863"/>
      <c r="M106" s="863"/>
      <c r="N106" s="863"/>
      <c r="O106" s="863"/>
      <c r="P106" s="863"/>
      <c r="Q106" s="863"/>
      <c r="R106" s="863"/>
      <c r="S106" s="863"/>
      <c r="T106" s="863"/>
      <c r="U106" s="863"/>
      <c r="V106" s="863"/>
    </row>
    <row r="107" spans="1:22" x14ac:dyDescent="0.25">
      <c r="A107" s="863"/>
      <c r="B107" s="863"/>
      <c r="C107" s="863"/>
      <c r="D107" s="863"/>
      <c r="E107" s="863"/>
      <c r="F107" s="863"/>
      <c r="G107" s="863"/>
      <c r="H107" s="863"/>
      <c r="I107" s="863"/>
      <c r="J107" s="863"/>
      <c r="K107" s="863"/>
      <c r="L107" s="863"/>
      <c r="M107" s="863"/>
      <c r="N107" s="863"/>
      <c r="O107" s="863"/>
      <c r="P107" s="863"/>
      <c r="Q107" s="863"/>
      <c r="R107" s="863"/>
      <c r="S107" s="863"/>
      <c r="T107" s="863"/>
      <c r="U107" s="863"/>
      <c r="V107" s="863"/>
    </row>
    <row r="108" spans="1:22" x14ac:dyDescent="0.25">
      <c r="A108" s="863"/>
      <c r="B108" s="863"/>
      <c r="C108" s="863"/>
      <c r="D108" s="863"/>
      <c r="E108" s="863"/>
      <c r="F108" s="863"/>
      <c r="G108" s="863"/>
      <c r="H108" s="863"/>
      <c r="I108" s="863"/>
      <c r="J108" s="863"/>
      <c r="K108" s="863"/>
      <c r="L108" s="863"/>
      <c r="M108" s="863"/>
      <c r="N108" s="863"/>
      <c r="O108" s="863"/>
      <c r="P108" s="863"/>
      <c r="Q108" s="863"/>
      <c r="R108" s="863"/>
      <c r="S108" s="863"/>
      <c r="T108" s="863"/>
      <c r="U108" s="863"/>
      <c r="V108" s="863"/>
    </row>
    <row r="109" spans="1:22" x14ac:dyDescent="0.25">
      <c r="A109" s="863"/>
      <c r="B109" s="863"/>
      <c r="C109" s="863"/>
      <c r="D109" s="863"/>
      <c r="E109" s="863"/>
      <c r="F109" s="863"/>
      <c r="G109" s="863"/>
      <c r="H109" s="863"/>
      <c r="I109" s="863"/>
      <c r="J109" s="863"/>
      <c r="K109" s="863"/>
      <c r="L109" s="863"/>
      <c r="M109" s="863"/>
      <c r="N109" s="863"/>
      <c r="O109" s="863"/>
      <c r="P109" s="863"/>
      <c r="Q109" s="863"/>
      <c r="R109" s="863"/>
      <c r="S109" s="863"/>
      <c r="T109" s="863"/>
      <c r="U109" s="863"/>
      <c r="V109" s="863"/>
    </row>
    <row r="110" spans="1:22" x14ac:dyDescent="0.25">
      <c r="A110" s="863"/>
      <c r="B110" s="863"/>
      <c r="C110" s="863"/>
      <c r="D110" s="863"/>
      <c r="E110" s="863"/>
      <c r="F110" s="863"/>
      <c r="G110" s="863"/>
      <c r="H110" s="863"/>
      <c r="I110" s="863"/>
      <c r="J110" s="863"/>
      <c r="K110" s="863"/>
      <c r="L110" s="863"/>
      <c r="M110" s="863"/>
      <c r="N110" s="863"/>
      <c r="O110" s="863"/>
      <c r="P110" s="863"/>
      <c r="Q110" s="863"/>
      <c r="R110" s="863"/>
      <c r="S110" s="863"/>
      <c r="T110" s="863"/>
      <c r="U110" s="863"/>
      <c r="V110" s="863"/>
    </row>
    <row r="111" spans="1:22" x14ac:dyDescent="0.25">
      <c r="A111" s="863"/>
      <c r="B111" s="863"/>
      <c r="C111" s="863"/>
      <c r="D111" s="863"/>
      <c r="E111" s="863"/>
      <c r="F111" s="863"/>
      <c r="G111" s="863"/>
      <c r="H111" s="863"/>
      <c r="I111" s="863"/>
      <c r="J111" s="863"/>
      <c r="K111" s="863"/>
      <c r="L111" s="863"/>
      <c r="M111" s="863"/>
      <c r="N111" s="863"/>
      <c r="O111" s="863"/>
      <c r="P111" s="863"/>
      <c r="Q111" s="863"/>
      <c r="R111" s="863"/>
      <c r="S111" s="863"/>
      <c r="T111" s="863"/>
      <c r="U111" s="863"/>
      <c r="V111" s="863"/>
    </row>
    <row r="112" spans="1:22" x14ac:dyDescent="0.25">
      <c r="A112" s="863"/>
      <c r="B112" s="863"/>
      <c r="C112" s="863"/>
      <c r="D112" s="863"/>
      <c r="E112" s="863"/>
      <c r="F112" s="863"/>
      <c r="G112" s="863"/>
      <c r="H112" s="863"/>
      <c r="I112" s="863"/>
      <c r="J112" s="863"/>
      <c r="K112" s="863"/>
      <c r="L112" s="863"/>
      <c r="M112" s="863"/>
      <c r="N112" s="863"/>
      <c r="O112" s="863"/>
      <c r="P112" s="863"/>
      <c r="Q112" s="863"/>
      <c r="R112" s="863"/>
      <c r="S112" s="863"/>
      <c r="T112" s="863"/>
      <c r="U112" s="863"/>
      <c r="V112" s="863"/>
    </row>
    <row r="113" spans="1:22" x14ac:dyDescent="0.25">
      <c r="A113" s="863"/>
      <c r="B113" s="863"/>
      <c r="C113" s="863"/>
      <c r="D113" s="863"/>
      <c r="E113" s="863"/>
      <c r="F113" s="863"/>
      <c r="G113" s="863"/>
      <c r="H113" s="863"/>
      <c r="I113" s="863"/>
      <c r="J113" s="863"/>
      <c r="K113" s="863"/>
      <c r="L113" s="863"/>
      <c r="M113" s="863"/>
      <c r="N113" s="863"/>
      <c r="O113" s="863"/>
      <c r="P113" s="863"/>
      <c r="Q113" s="863"/>
      <c r="R113" s="863"/>
      <c r="S113" s="863"/>
      <c r="T113" s="863"/>
      <c r="U113" s="863"/>
      <c r="V113" s="863"/>
    </row>
    <row r="114" spans="1:22" x14ac:dyDescent="0.25">
      <c r="A114" s="863"/>
      <c r="B114" s="863"/>
      <c r="C114" s="863"/>
      <c r="D114" s="863"/>
      <c r="E114" s="863"/>
      <c r="F114" s="863"/>
      <c r="G114" s="863"/>
      <c r="H114" s="863"/>
      <c r="I114" s="863"/>
      <c r="J114" s="863"/>
      <c r="K114" s="863"/>
      <c r="L114" s="863"/>
      <c r="M114" s="863"/>
      <c r="N114" s="863"/>
      <c r="O114" s="863"/>
      <c r="P114" s="863"/>
      <c r="Q114" s="863"/>
      <c r="R114" s="863"/>
      <c r="S114" s="863"/>
      <c r="T114" s="863"/>
      <c r="U114" s="863"/>
      <c r="V114" s="863"/>
    </row>
    <row r="115" spans="1:22" x14ac:dyDescent="0.25">
      <c r="A115" s="863"/>
      <c r="B115" s="863"/>
      <c r="C115" s="863"/>
      <c r="D115" s="863"/>
      <c r="E115" s="863"/>
      <c r="F115" s="863"/>
      <c r="G115" s="863"/>
      <c r="H115" s="863"/>
      <c r="I115" s="863"/>
      <c r="J115" s="863"/>
      <c r="K115" s="863"/>
      <c r="L115" s="863"/>
      <c r="M115" s="863"/>
      <c r="N115" s="863"/>
      <c r="O115" s="863"/>
      <c r="P115" s="863"/>
      <c r="Q115" s="863"/>
      <c r="R115" s="863"/>
      <c r="S115" s="863"/>
      <c r="T115" s="863"/>
      <c r="U115" s="863"/>
      <c r="V115" s="863"/>
    </row>
    <row r="116" spans="1:22" x14ac:dyDescent="0.25">
      <c r="A116" s="863"/>
      <c r="B116" s="863"/>
      <c r="C116" s="863"/>
      <c r="D116" s="863"/>
      <c r="E116" s="863"/>
      <c r="F116" s="863"/>
      <c r="G116" s="863"/>
      <c r="H116" s="863"/>
      <c r="I116" s="863"/>
      <c r="J116" s="863"/>
      <c r="K116" s="863"/>
      <c r="L116" s="863"/>
      <c r="M116" s="863"/>
      <c r="N116" s="863"/>
      <c r="O116" s="863"/>
      <c r="P116" s="863"/>
      <c r="Q116" s="863"/>
      <c r="R116" s="863"/>
      <c r="S116" s="863"/>
      <c r="T116" s="863"/>
      <c r="U116" s="863"/>
      <c r="V116" s="863"/>
    </row>
    <row r="117" spans="1:22" x14ac:dyDescent="0.25">
      <c r="A117" s="863"/>
      <c r="B117" s="863"/>
      <c r="C117" s="863"/>
      <c r="D117" s="863"/>
      <c r="E117" s="863"/>
      <c r="F117" s="863"/>
      <c r="G117" s="863"/>
      <c r="H117" s="863"/>
      <c r="I117" s="863"/>
      <c r="J117" s="863"/>
      <c r="K117" s="863"/>
      <c r="L117" s="863"/>
      <c r="M117" s="863"/>
      <c r="N117" s="863"/>
      <c r="O117" s="863"/>
      <c r="P117" s="863"/>
      <c r="Q117" s="863"/>
      <c r="R117" s="863"/>
      <c r="S117" s="863"/>
      <c r="T117" s="863"/>
      <c r="U117" s="863"/>
      <c r="V117" s="863"/>
    </row>
    <row r="118" spans="1:22" x14ac:dyDescent="0.25">
      <c r="A118" s="863"/>
      <c r="B118" s="863"/>
      <c r="C118" s="863"/>
      <c r="D118" s="863"/>
      <c r="E118" s="863"/>
      <c r="F118" s="863"/>
      <c r="G118" s="863"/>
      <c r="H118" s="863"/>
      <c r="I118" s="863"/>
      <c r="J118" s="863"/>
      <c r="K118" s="863"/>
      <c r="L118" s="863"/>
      <c r="M118" s="863"/>
      <c r="N118" s="863"/>
      <c r="O118" s="863"/>
      <c r="P118" s="863"/>
      <c r="Q118" s="863"/>
      <c r="R118" s="863"/>
      <c r="S118" s="863"/>
      <c r="T118" s="863"/>
      <c r="U118" s="863"/>
      <c r="V118" s="863"/>
    </row>
    <row r="119" spans="1:22" x14ac:dyDescent="0.25">
      <c r="A119" s="863"/>
      <c r="B119" s="863"/>
      <c r="C119" s="863"/>
      <c r="D119" s="863"/>
      <c r="E119" s="863"/>
      <c r="F119" s="863"/>
      <c r="G119" s="863"/>
      <c r="H119" s="863"/>
      <c r="I119" s="863"/>
      <c r="J119" s="863"/>
      <c r="K119" s="863"/>
      <c r="L119" s="863"/>
      <c r="M119" s="863"/>
      <c r="N119" s="863"/>
      <c r="O119" s="863"/>
      <c r="P119" s="863"/>
      <c r="Q119" s="863"/>
      <c r="R119" s="863"/>
      <c r="S119" s="863"/>
      <c r="T119" s="863"/>
      <c r="U119" s="863"/>
      <c r="V119" s="863"/>
    </row>
    <row r="120" spans="1:22" x14ac:dyDescent="0.25">
      <c r="A120" s="863"/>
      <c r="B120" s="863"/>
      <c r="C120" s="863"/>
      <c r="D120" s="863"/>
      <c r="E120" s="863"/>
      <c r="F120" s="863"/>
      <c r="G120" s="863"/>
      <c r="H120" s="863"/>
      <c r="I120" s="863"/>
      <c r="J120" s="863"/>
      <c r="K120" s="863"/>
      <c r="L120" s="863"/>
      <c r="M120" s="863"/>
      <c r="N120" s="863"/>
      <c r="O120" s="863"/>
      <c r="P120" s="863"/>
      <c r="Q120" s="863"/>
      <c r="R120" s="863"/>
      <c r="S120" s="863"/>
      <c r="T120" s="863"/>
      <c r="U120" s="863"/>
      <c r="V120" s="863"/>
    </row>
    <row r="121" spans="1:22" x14ac:dyDescent="0.25">
      <c r="A121" s="863"/>
      <c r="B121" s="863"/>
      <c r="C121" s="863"/>
      <c r="D121" s="863"/>
      <c r="E121" s="863"/>
      <c r="F121" s="863"/>
      <c r="G121" s="863"/>
      <c r="H121" s="863"/>
      <c r="I121" s="863"/>
      <c r="J121" s="863"/>
      <c r="K121" s="863"/>
      <c r="L121" s="863"/>
      <c r="M121" s="863"/>
      <c r="N121" s="863"/>
      <c r="O121" s="863"/>
      <c r="P121" s="863"/>
      <c r="Q121" s="863"/>
      <c r="R121" s="863"/>
      <c r="S121" s="863"/>
      <c r="T121" s="863"/>
      <c r="U121" s="863"/>
      <c r="V121" s="863"/>
    </row>
    <row r="122" spans="1:22" x14ac:dyDescent="0.25">
      <c r="A122" s="863"/>
      <c r="B122" s="863"/>
      <c r="C122" s="863"/>
      <c r="D122" s="863"/>
      <c r="E122" s="863"/>
      <c r="F122" s="863"/>
      <c r="G122" s="863"/>
      <c r="H122" s="863"/>
      <c r="I122" s="863"/>
      <c r="J122" s="863"/>
      <c r="K122" s="863"/>
      <c r="L122" s="863"/>
      <c r="M122" s="863"/>
      <c r="N122" s="863"/>
      <c r="O122" s="863"/>
      <c r="P122" s="863"/>
      <c r="Q122" s="863"/>
      <c r="R122" s="863"/>
      <c r="S122" s="863"/>
      <c r="T122" s="863"/>
      <c r="U122" s="863"/>
      <c r="V122" s="863"/>
    </row>
    <row r="123" spans="1:22" x14ac:dyDescent="0.25">
      <c r="A123" s="863"/>
      <c r="B123" s="863"/>
      <c r="C123" s="863"/>
      <c r="D123" s="863"/>
      <c r="E123" s="863"/>
      <c r="F123" s="863"/>
      <c r="G123" s="863"/>
      <c r="H123" s="863"/>
      <c r="I123" s="863"/>
      <c r="J123" s="863"/>
      <c r="K123" s="863"/>
      <c r="L123" s="863"/>
      <c r="M123" s="863"/>
      <c r="N123" s="863"/>
      <c r="O123" s="863"/>
      <c r="P123" s="863"/>
      <c r="Q123" s="863"/>
      <c r="R123" s="863"/>
      <c r="S123" s="863"/>
      <c r="T123" s="863"/>
      <c r="U123" s="863"/>
      <c r="V123" s="863"/>
    </row>
    <row r="124" spans="1:22" x14ac:dyDescent="0.25">
      <c r="A124" s="863"/>
      <c r="B124" s="863"/>
      <c r="C124" s="863"/>
      <c r="D124" s="863"/>
      <c r="E124" s="863"/>
      <c r="F124" s="863"/>
      <c r="G124" s="863"/>
      <c r="H124" s="863"/>
      <c r="I124" s="863"/>
      <c r="J124" s="863"/>
      <c r="K124" s="863"/>
      <c r="L124" s="863"/>
      <c r="M124" s="863"/>
      <c r="N124" s="863"/>
      <c r="O124" s="863"/>
      <c r="P124" s="863"/>
      <c r="Q124" s="863"/>
      <c r="R124" s="863"/>
      <c r="S124" s="863"/>
      <c r="T124" s="863"/>
      <c r="U124" s="863"/>
      <c r="V124" s="863"/>
    </row>
    <row r="125" spans="1:22" x14ac:dyDescent="0.25">
      <c r="A125" s="863"/>
      <c r="B125" s="863"/>
      <c r="C125" s="863"/>
      <c r="D125" s="863"/>
      <c r="E125" s="863"/>
      <c r="F125" s="863"/>
      <c r="G125" s="863"/>
      <c r="H125" s="863"/>
      <c r="I125" s="863"/>
      <c r="J125" s="863"/>
      <c r="K125" s="863"/>
      <c r="L125" s="863"/>
      <c r="M125" s="863"/>
      <c r="N125" s="863"/>
      <c r="O125" s="863"/>
      <c r="P125" s="863"/>
      <c r="Q125" s="863"/>
      <c r="R125" s="863"/>
      <c r="S125" s="863"/>
      <c r="T125" s="863"/>
      <c r="U125" s="863"/>
      <c r="V125" s="863"/>
    </row>
    <row r="126" spans="1:22" x14ac:dyDescent="0.25">
      <c r="A126" s="863"/>
      <c r="B126" s="863"/>
      <c r="C126" s="863"/>
      <c r="D126" s="863"/>
      <c r="E126" s="863"/>
      <c r="F126" s="863"/>
      <c r="G126" s="863"/>
      <c r="H126" s="863"/>
      <c r="I126" s="863"/>
      <c r="J126" s="863"/>
      <c r="K126" s="863"/>
      <c r="L126" s="863"/>
      <c r="M126" s="863"/>
      <c r="N126" s="863"/>
      <c r="O126" s="863"/>
      <c r="P126" s="863"/>
      <c r="Q126" s="863"/>
      <c r="R126" s="863"/>
      <c r="S126" s="863"/>
      <c r="T126" s="863"/>
      <c r="U126" s="863"/>
      <c r="V126" s="863"/>
    </row>
    <row r="127" spans="1:22" x14ac:dyDescent="0.25">
      <c r="A127" s="863"/>
      <c r="B127" s="863"/>
      <c r="C127" s="863"/>
      <c r="D127" s="863"/>
      <c r="E127" s="863"/>
      <c r="F127" s="863"/>
      <c r="G127" s="863"/>
      <c r="H127" s="863"/>
      <c r="I127" s="863"/>
      <c r="J127" s="863"/>
      <c r="K127" s="863"/>
      <c r="L127" s="863"/>
      <c r="M127" s="863"/>
      <c r="N127" s="863"/>
      <c r="O127" s="863"/>
      <c r="P127" s="863"/>
      <c r="Q127" s="863"/>
      <c r="R127" s="863"/>
      <c r="S127" s="863"/>
      <c r="T127" s="863"/>
      <c r="U127" s="863"/>
      <c r="V127" s="863"/>
    </row>
    <row r="128" spans="1:22" x14ac:dyDescent="0.25">
      <c r="A128" s="863"/>
      <c r="B128" s="863"/>
      <c r="C128" s="863"/>
      <c r="D128" s="863"/>
      <c r="E128" s="863"/>
      <c r="F128" s="863"/>
      <c r="G128" s="863"/>
      <c r="H128" s="863"/>
      <c r="I128" s="863"/>
      <c r="J128" s="863"/>
      <c r="K128" s="863"/>
      <c r="L128" s="863"/>
      <c r="M128" s="863"/>
      <c r="N128" s="863"/>
      <c r="O128" s="863"/>
      <c r="P128" s="863"/>
      <c r="Q128" s="863"/>
      <c r="R128" s="863"/>
      <c r="S128" s="863"/>
      <c r="T128" s="863"/>
      <c r="U128" s="863"/>
      <c r="V128" s="863"/>
    </row>
    <row r="129" spans="1:22" x14ac:dyDescent="0.25">
      <c r="A129" s="863"/>
      <c r="B129" s="863"/>
      <c r="C129" s="863"/>
      <c r="D129" s="863"/>
      <c r="E129" s="863"/>
      <c r="F129" s="863"/>
      <c r="G129" s="863"/>
      <c r="H129" s="863"/>
      <c r="I129" s="863"/>
      <c r="J129" s="863"/>
      <c r="K129" s="863"/>
      <c r="L129" s="863"/>
      <c r="M129" s="863"/>
      <c r="N129" s="863"/>
      <c r="O129" s="863"/>
      <c r="P129" s="863"/>
      <c r="Q129" s="863"/>
      <c r="R129" s="863"/>
      <c r="S129" s="863"/>
      <c r="T129" s="863"/>
      <c r="U129" s="863"/>
      <c r="V129" s="863"/>
    </row>
    <row r="130" spans="1:22" x14ac:dyDescent="0.25">
      <c r="A130" s="863"/>
      <c r="B130" s="863"/>
      <c r="C130" s="863"/>
      <c r="D130" s="863"/>
      <c r="E130" s="863"/>
      <c r="F130" s="863"/>
      <c r="G130" s="863"/>
      <c r="H130" s="863"/>
      <c r="I130" s="863"/>
      <c r="J130" s="863"/>
      <c r="K130" s="863"/>
      <c r="L130" s="863"/>
      <c r="M130" s="863"/>
      <c r="N130" s="863"/>
      <c r="O130" s="863"/>
      <c r="P130" s="863"/>
      <c r="Q130" s="863"/>
      <c r="R130" s="863"/>
      <c r="S130" s="863"/>
      <c r="T130" s="863"/>
      <c r="U130" s="863"/>
      <c r="V130" s="863"/>
    </row>
    <row r="131" spans="1:22" x14ac:dyDescent="0.25">
      <c r="A131" s="863"/>
      <c r="B131" s="863"/>
      <c r="C131" s="863"/>
      <c r="D131" s="863"/>
      <c r="E131" s="863"/>
      <c r="F131" s="863"/>
      <c r="G131" s="863"/>
      <c r="H131" s="863"/>
      <c r="I131" s="863"/>
      <c r="J131" s="863"/>
      <c r="K131" s="863"/>
      <c r="L131" s="863"/>
      <c r="M131" s="863"/>
      <c r="N131" s="863"/>
      <c r="O131" s="863"/>
      <c r="P131" s="863"/>
      <c r="Q131" s="863"/>
      <c r="R131" s="863"/>
      <c r="S131" s="863"/>
      <c r="T131" s="863"/>
      <c r="U131" s="863"/>
      <c r="V131" s="863"/>
    </row>
    <row r="132" spans="1:22" x14ac:dyDescent="0.25">
      <c r="A132" s="863"/>
      <c r="B132" s="863"/>
      <c r="C132" s="863"/>
      <c r="D132" s="863"/>
      <c r="E132" s="863"/>
      <c r="F132" s="863"/>
      <c r="G132" s="863"/>
      <c r="H132" s="863"/>
      <c r="I132" s="863"/>
      <c r="J132" s="863"/>
      <c r="K132" s="863"/>
      <c r="L132" s="863"/>
      <c r="M132" s="863"/>
      <c r="N132" s="863"/>
      <c r="O132" s="863"/>
      <c r="P132" s="863"/>
      <c r="Q132" s="863"/>
      <c r="R132" s="863"/>
      <c r="S132" s="863"/>
      <c r="T132" s="863"/>
      <c r="U132" s="863"/>
      <c r="V132" s="863"/>
    </row>
    <row r="133" spans="1:22" x14ac:dyDescent="0.25">
      <c r="A133" s="863"/>
      <c r="B133" s="863"/>
      <c r="C133" s="863"/>
      <c r="D133" s="863"/>
      <c r="E133" s="863"/>
      <c r="F133" s="863"/>
      <c r="G133" s="863"/>
      <c r="H133" s="863"/>
      <c r="I133" s="863"/>
      <c r="J133" s="863"/>
      <c r="K133" s="863"/>
      <c r="L133" s="863"/>
      <c r="M133" s="863"/>
      <c r="N133" s="863"/>
      <c r="O133" s="863"/>
      <c r="P133" s="863"/>
      <c r="Q133" s="863"/>
      <c r="R133" s="863"/>
      <c r="S133" s="863"/>
      <c r="T133" s="863"/>
      <c r="U133" s="863"/>
      <c r="V133" s="863"/>
    </row>
    <row r="134" spans="1:22" x14ac:dyDescent="0.25">
      <c r="A134" s="863"/>
      <c r="B134" s="863"/>
      <c r="C134" s="863"/>
      <c r="D134" s="863"/>
      <c r="E134" s="863"/>
      <c r="F134" s="863"/>
      <c r="G134" s="863"/>
      <c r="H134" s="863"/>
      <c r="I134" s="863"/>
      <c r="J134" s="863"/>
      <c r="K134" s="863"/>
      <c r="L134" s="863"/>
      <c r="M134" s="863"/>
      <c r="N134" s="863"/>
      <c r="O134" s="863"/>
      <c r="P134" s="863"/>
      <c r="Q134" s="863"/>
      <c r="R134" s="863"/>
      <c r="S134" s="863"/>
      <c r="T134" s="863"/>
      <c r="U134" s="863"/>
      <c r="V134" s="863"/>
    </row>
    <row r="135" spans="1:22" x14ac:dyDescent="0.25">
      <c r="A135" s="863"/>
      <c r="B135" s="863"/>
      <c r="C135" s="863"/>
      <c r="D135" s="863"/>
      <c r="E135" s="863"/>
      <c r="F135" s="863"/>
      <c r="G135" s="863"/>
      <c r="H135" s="863"/>
      <c r="I135" s="863"/>
      <c r="J135" s="863"/>
      <c r="K135" s="863"/>
      <c r="L135" s="863"/>
      <c r="M135" s="863"/>
      <c r="N135" s="863"/>
      <c r="O135" s="863"/>
      <c r="P135" s="863"/>
      <c r="Q135" s="863"/>
      <c r="R135" s="863"/>
      <c r="S135" s="863"/>
      <c r="T135" s="863"/>
      <c r="U135" s="863"/>
      <c r="V135" s="863"/>
    </row>
    <row r="136" spans="1:22" x14ac:dyDescent="0.25">
      <c r="A136" s="863"/>
      <c r="B136" s="863"/>
      <c r="C136" s="863"/>
      <c r="D136" s="863"/>
      <c r="E136" s="863"/>
      <c r="F136" s="863"/>
      <c r="G136" s="863"/>
      <c r="H136" s="863"/>
      <c r="I136" s="863"/>
      <c r="J136" s="863"/>
      <c r="K136" s="863"/>
      <c r="L136" s="863"/>
      <c r="M136" s="863"/>
      <c r="N136" s="863"/>
      <c r="O136" s="863"/>
      <c r="P136" s="863"/>
      <c r="Q136" s="863"/>
      <c r="R136" s="863"/>
      <c r="S136" s="863"/>
      <c r="T136" s="863"/>
      <c r="U136" s="863"/>
      <c r="V136" s="863"/>
    </row>
    <row r="137" spans="1:22" x14ac:dyDescent="0.25">
      <c r="A137" s="863"/>
      <c r="B137" s="863"/>
      <c r="C137" s="863"/>
      <c r="D137" s="863"/>
      <c r="E137" s="863"/>
      <c r="F137" s="863"/>
      <c r="G137" s="863"/>
      <c r="H137" s="863"/>
      <c r="I137" s="863"/>
      <c r="J137" s="863"/>
      <c r="K137" s="863"/>
      <c r="L137" s="863"/>
      <c r="M137" s="863"/>
      <c r="N137" s="863"/>
      <c r="O137" s="863"/>
      <c r="P137" s="863"/>
      <c r="Q137" s="863"/>
      <c r="R137" s="863"/>
      <c r="S137" s="863"/>
      <c r="T137" s="863"/>
      <c r="U137" s="863"/>
      <c r="V137" s="863"/>
    </row>
    <row r="138" spans="1:22" x14ac:dyDescent="0.25">
      <c r="A138" s="863"/>
      <c r="B138" s="863"/>
      <c r="C138" s="863"/>
      <c r="D138" s="863"/>
      <c r="E138" s="863"/>
      <c r="F138" s="863"/>
      <c r="G138" s="863"/>
      <c r="H138" s="863"/>
      <c r="I138" s="863"/>
      <c r="J138" s="863"/>
      <c r="K138" s="863"/>
      <c r="L138" s="863"/>
      <c r="M138" s="863"/>
      <c r="N138" s="863"/>
      <c r="O138" s="863"/>
      <c r="P138" s="863"/>
      <c r="Q138" s="863"/>
      <c r="R138" s="863"/>
      <c r="S138" s="863"/>
      <c r="T138" s="863"/>
      <c r="U138" s="863"/>
      <c r="V138" s="863"/>
    </row>
    <row r="139" spans="1:22" x14ac:dyDescent="0.25">
      <c r="A139" s="863"/>
      <c r="B139" s="863"/>
      <c r="C139" s="863"/>
      <c r="D139" s="863"/>
      <c r="E139" s="863"/>
      <c r="F139" s="863"/>
      <c r="G139" s="863"/>
      <c r="H139" s="863"/>
      <c r="I139" s="863"/>
      <c r="J139" s="863"/>
      <c r="K139" s="863"/>
      <c r="L139" s="863"/>
      <c r="M139" s="863"/>
      <c r="N139" s="863"/>
      <c r="O139" s="863"/>
      <c r="P139" s="863"/>
      <c r="Q139" s="863"/>
      <c r="R139" s="863"/>
      <c r="S139" s="863"/>
      <c r="T139" s="863"/>
      <c r="U139" s="863"/>
      <c r="V139" s="863"/>
    </row>
    <row r="140" spans="1:22" x14ac:dyDescent="0.25">
      <c r="A140" s="863"/>
      <c r="B140" s="863"/>
      <c r="C140" s="863"/>
      <c r="D140" s="863"/>
      <c r="E140" s="863"/>
      <c r="F140" s="863"/>
      <c r="G140" s="863"/>
      <c r="H140" s="863"/>
      <c r="I140" s="863"/>
      <c r="J140" s="863"/>
      <c r="K140" s="863"/>
      <c r="L140" s="863"/>
      <c r="M140" s="863"/>
      <c r="N140" s="863"/>
      <c r="O140" s="863"/>
      <c r="P140" s="863"/>
      <c r="Q140" s="863"/>
      <c r="R140" s="863"/>
      <c r="S140" s="863"/>
      <c r="T140" s="863"/>
      <c r="U140" s="863"/>
      <c r="V140" s="863"/>
    </row>
    <row r="141" spans="1:22" x14ac:dyDescent="0.25">
      <c r="A141" s="863"/>
      <c r="B141" s="863"/>
      <c r="C141" s="863"/>
      <c r="D141" s="863"/>
      <c r="E141" s="863"/>
      <c r="F141" s="863"/>
      <c r="G141" s="863"/>
      <c r="H141" s="863"/>
      <c r="I141" s="863"/>
      <c r="J141" s="863"/>
      <c r="K141" s="863"/>
      <c r="L141" s="863"/>
      <c r="M141" s="863"/>
      <c r="N141" s="863"/>
      <c r="O141" s="863"/>
      <c r="P141" s="863"/>
      <c r="Q141" s="863"/>
      <c r="R141" s="863"/>
      <c r="S141" s="863"/>
      <c r="T141" s="863"/>
      <c r="U141" s="863"/>
      <c r="V141" s="863"/>
    </row>
    <row r="142" spans="1:22" x14ac:dyDescent="0.25">
      <c r="A142" s="863"/>
      <c r="B142" s="863"/>
      <c r="C142" s="863"/>
      <c r="D142" s="863"/>
      <c r="E142" s="863"/>
      <c r="F142" s="863"/>
      <c r="G142" s="863"/>
      <c r="H142" s="863"/>
      <c r="I142" s="863"/>
      <c r="J142" s="863"/>
      <c r="K142" s="863"/>
      <c r="L142" s="863"/>
      <c r="M142" s="863"/>
      <c r="N142" s="863"/>
      <c r="O142" s="863"/>
      <c r="P142" s="863"/>
      <c r="Q142" s="863"/>
      <c r="R142" s="863"/>
      <c r="S142" s="863"/>
      <c r="T142" s="863"/>
      <c r="U142" s="863"/>
      <c r="V142" s="863"/>
    </row>
    <row r="143" spans="1:22" x14ac:dyDescent="0.25">
      <c r="A143" s="863"/>
      <c r="B143" s="863"/>
      <c r="C143" s="863"/>
      <c r="D143" s="863"/>
      <c r="E143" s="863"/>
      <c r="F143" s="863"/>
      <c r="G143" s="863"/>
      <c r="H143" s="863"/>
      <c r="I143" s="863"/>
      <c r="J143" s="863"/>
      <c r="K143" s="863"/>
      <c r="L143" s="863"/>
      <c r="M143" s="863"/>
      <c r="N143" s="863"/>
      <c r="O143" s="863"/>
      <c r="P143" s="863"/>
      <c r="Q143" s="863"/>
      <c r="R143" s="863"/>
      <c r="S143" s="863"/>
      <c r="T143" s="863"/>
      <c r="U143" s="863"/>
      <c r="V143" s="863"/>
    </row>
    <row r="144" spans="1:22" x14ac:dyDescent="0.25">
      <c r="A144" s="863"/>
      <c r="B144" s="863"/>
      <c r="C144" s="863"/>
      <c r="D144" s="863"/>
      <c r="E144" s="863"/>
      <c r="F144" s="863"/>
      <c r="G144" s="863"/>
      <c r="H144" s="863"/>
      <c r="I144" s="863"/>
      <c r="J144" s="863"/>
      <c r="K144" s="863"/>
      <c r="L144" s="863"/>
      <c r="M144" s="863"/>
      <c r="N144" s="863"/>
      <c r="O144" s="863"/>
      <c r="P144" s="863"/>
      <c r="Q144" s="863"/>
      <c r="R144" s="863"/>
      <c r="S144" s="863"/>
      <c r="T144" s="863"/>
      <c r="U144" s="863"/>
      <c r="V144" s="863"/>
    </row>
    <row r="145" spans="1:22" x14ac:dyDescent="0.25">
      <c r="A145" s="863"/>
      <c r="B145" s="863"/>
      <c r="C145" s="863"/>
      <c r="D145" s="863"/>
      <c r="E145" s="863"/>
      <c r="F145" s="863"/>
      <c r="G145" s="863"/>
      <c r="H145" s="863"/>
      <c r="I145" s="863"/>
      <c r="J145" s="863"/>
      <c r="K145" s="863"/>
      <c r="L145" s="863"/>
      <c r="M145" s="863"/>
      <c r="N145" s="863"/>
      <c r="O145" s="863"/>
      <c r="P145" s="863"/>
      <c r="Q145" s="863"/>
      <c r="R145" s="863"/>
      <c r="S145" s="863"/>
      <c r="T145" s="863"/>
      <c r="U145" s="863"/>
      <c r="V145" s="863"/>
    </row>
    <row r="146" spans="1:22" x14ac:dyDescent="0.25">
      <c r="A146" s="863"/>
      <c r="B146" s="863"/>
      <c r="C146" s="863"/>
      <c r="D146" s="863"/>
      <c r="E146" s="863"/>
      <c r="F146" s="863"/>
      <c r="G146" s="863"/>
      <c r="H146" s="863"/>
      <c r="I146" s="863"/>
      <c r="J146" s="863"/>
      <c r="K146" s="863"/>
      <c r="L146" s="863"/>
      <c r="M146" s="863"/>
      <c r="N146" s="863"/>
      <c r="O146" s="863"/>
      <c r="P146" s="863"/>
      <c r="Q146" s="863"/>
      <c r="R146" s="863"/>
      <c r="S146" s="863"/>
      <c r="T146" s="863"/>
      <c r="U146" s="863"/>
      <c r="V146" s="863"/>
    </row>
    <row r="147" spans="1:22" x14ac:dyDescent="0.25">
      <c r="A147" s="863"/>
      <c r="B147" s="863"/>
      <c r="C147" s="863"/>
      <c r="D147" s="863"/>
      <c r="E147" s="863"/>
      <c r="F147" s="863"/>
      <c r="G147" s="863"/>
      <c r="H147" s="863"/>
      <c r="I147" s="863"/>
      <c r="J147" s="863"/>
      <c r="K147" s="863"/>
      <c r="L147" s="863"/>
      <c r="M147" s="863"/>
      <c r="N147" s="863"/>
      <c r="O147" s="863"/>
      <c r="P147" s="863"/>
      <c r="Q147" s="863"/>
      <c r="R147" s="863"/>
      <c r="S147" s="863"/>
      <c r="T147" s="863"/>
      <c r="U147" s="863"/>
      <c r="V147" s="863"/>
    </row>
    <row r="148" spans="1:22" x14ac:dyDescent="0.25">
      <c r="A148" s="863"/>
      <c r="B148" s="863"/>
      <c r="C148" s="863"/>
      <c r="D148" s="863"/>
      <c r="E148" s="863"/>
      <c r="F148" s="863"/>
      <c r="G148" s="863"/>
      <c r="H148" s="863"/>
      <c r="I148" s="863"/>
      <c r="J148" s="863"/>
      <c r="K148" s="863"/>
      <c r="L148" s="863"/>
      <c r="M148" s="863"/>
      <c r="N148" s="863"/>
      <c r="O148" s="863"/>
      <c r="P148" s="863"/>
      <c r="Q148" s="863"/>
      <c r="R148" s="863"/>
      <c r="S148" s="863"/>
      <c r="T148" s="863"/>
      <c r="U148" s="863"/>
      <c r="V148" s="863"/>
    </row>
    <row r="149" spans="1:22" x14ac:dyDescent="0.25">
      <c r="A149" s="863"/>
      <c r="B149" s="863"/>
      <c r="C149" s="863"/>
      <c r="D149" s="863"/>
      <c r="E149" s="863"/>
      <c r="F149" s="863"/>
      <c r="G149" s="863"/>
      <c r="H149" s="863"/>
      <c r="I149" s="863"/>
      <c r="J149" s="863"/>
      <c r="K149" s="863"/>
      <c r="L149" s="863"/>
      <c r="M149" s="863"/>
      <c r="N149" s="863"/>
      <c r="O149" s="863"/>
      <c r="P149" s="863"/>
      <c r="Q149" s="863"/>
      <c r="R149" s="863"/>
      <c r="S149" s="863"/>
      <c r="T149" s="863"/>
      <c r="U149" s="863"/>
      <c r="V149" s="863"/>
    </row>
    <row r="150" spans="1:22" x14ac:dyDescent="0.25">
      <c r="A150" s="863"/>
      <c r="B150" s="863"/>
      <c r="C150" s="863"/>
      <c r="D150" s="863"/>
      <c r="E150" s="863"/>
      <c r="F150" s="863"/>
      <c r="G150" s="863"/>
      <c r="H150" s="863"/>
      <c r="I150" s="863"/>
      <c r="J150" s="863"/>
      <c r="K150" s="863"/>
      <c r="L150" s="863"/>
      <c r="M150" s="863"/>
      <c r="N150" s="863"/>
      <c r="O150" s="863"/>
      <c r="P150" s="863"/>
      <c r="Q150" s="863"/>
      <c r="R150" s="863"/>
      <c r="S150" s="863"/>
      <c r="T150" s="863"/>
      <c r="U150" s="863"/>
      <c r="V150" s="863"/>
    </row>
    <row r="151" spans="1:22" x14ac:dyDescent="0.25">
      <c r="A151" s="863"/>
      <c r="B151" s="863"/>
      <c r="C151" s="863"/>
      <c r="D151" s="863"/>
      <c r="E151" s="863"/>
      <c r="F151" s="863"/>
      <c r="G151" s="863"/>
      <c r="H151" s="863"/>
      <c r="I151" s="863"/>
      <c r="J151" s="863"/>
      <c r="K151" s="863"/>
      <c r="L151" s="863"/>
      <c r="M151" s="863"/>
      <c r="N151" s="863"/>
      <c r="O151" s="863"/>
      <c r="P151" s="863"/>
      <c r="Q151" s="863"/>
      <c r="R151" s="863"/>
      <c r="S151" s="863"/>
      <c r="T151" s="863"/>
      <c r="U151" s="863"/>
      <c r="V151" s="863"/>
    </row>
    <row r="152" spans="1:22" x14ac:dyDescent="0.25">
      <c r="A152" s="863"/>
      <c r="B152" s="863"/>
      <c r="C152" s="863"/>
      <c r="D152" s="863"/>
      <c r="E152" s="863"/>
      <c r="F152" s="863"/>
      <c r="G152" s="863"/>
      <c r="H152" s="863"/>
      <c r="I152" s="863"/>
      <c r="J152" s="863"/>
      <c r="K152" s="863"/>
      <c r="L152" s="863"/>
      <c r="M152" s="863"/>
      <c r="N152" s="863"/>
      <c r="O152" s="863"/>
      <c r="P152" s="863"/>
      <c r="Q152" s="863"/>
      <c r="R152" s="863"/>
      <c r="S152" s="863"/>
      <c r="T152" s="863"/>
      <c r="U152" s="863"/>
      <c r="V152" s="863"/>
    </row>
    <row r="153" spans="1:22" x14ac:dyDescent="0.25">
      <c r="A153" s="863"/>
      <c r="B153" s="863"/>
      <c r="C153" s="863"/>
      <c r="D153" s="863"/>
      <c r="E153" s="863"/>
      <c r="F153" s="863"/>
      <c r="G153" s="863"/>
      <c r="H153" s="863"/>
      <c r="I153" s="863"/>
      <c r="J153" s="863"/>
      <c r="K153" s="863"/>
      <c r="L153" s="863"/>
      <c r="M153" s="863"/>
      <c r="N153" s="863"/>
      <c r="O153" s="863"/>
      <c r="P153" s="863"/>
      <c r="Q153" s="863"/>
      <c r="R153" s="863"/>
      <c r="S153" s="863"/>
      <c r="T153" s="863"/>
      <c r="U153" s="863"/>
      <c r="V153" s="863"/>
    </row>
    <row r="154" spans="1:22" x14ac:dyDescent="0.25">
      <c r="A154" s="863"/>
      <c r="B154" s="863"/>
      <c r="C154" s="863"/>
      <c r="D154" s="863"/>
      <c r="E154" s="863"/>
      <c r="F154" s="863"/>
      <c r="G154" s="863"/>
      <c r="H154" s="863"/>
      <c r="I154" s="863"/>
      <c r="J154" s="863"/>
      <c r="K154" s="863"/>
      <c r="L154" s="863"/>
      <c r="M154" s="863"/>
      <c r="N154" s="863"/>
      <c r="O154" s="863"/>
      <c r="P154" s="863"/>
      <c r="Q154" s="863"/>
      <c r="R154" s="863"/>
      <c r="S154" s="863"/>
      <c r="T154" s="863"/>
      <c r="U154" s="863"/>
      <c r="V154" s="863"/>
    </row>
    <row r="155" spans="1:22" x14ac:dyDescent="0.25">
      <c r="A155" s="863"/>
      <c r="B155" s="863"/>
      <c r="C155" s="863"/>
      <c r="D155" s="863"/>
      <c r="E155" s="863"/>
      <c r="F155" s="863"/>
      <c r="G155" s="863"/>
      <c r="H155" s="863"/>
      <c r="I155" s="863"/>
      <c r="J155" s="863"/>
      <c r="K155" s="863"/>
      <c r="L155" s="863"/>
      <c r="M155" s="863"/>
      <c r="N155" s="863"/>
      <c r="O155" s="863"/>
      <c r="P155" s="863"/>
      <c r="Q155" s="863"/>
      <c r="R155" s="863"/>
      <c r="S155" s="863"/>
      <c r="T155" s="863"/>
      <c r="U155" s="863"/>
      <c r="V155" s="863"/>
    </row>
    <row r="156" spans="1:22" x14ac:dyDescent="0.25">
      <c r="A156" s="863"/>
      <c r="B156" s="863"/>
      <c r="C156" s="863"/>
      <c r="D156" s="863"/>
      <c r="E156" s="863"/>
      <c r="F156" s="863"/>
      <c r="G156" s="863"/>
      <c r="H156" s="863"/>
      <c r="I156" s="863"/>
      <c r="J156" s="863"/>
      <c r="K156" s="863"/>
      <c r="L156" s="863"/>
      <c r="M156" s="863"/>
      <c r="N156" s="863"/>
      <c r="O156" s="863"/>
      <c r="P156" s="863"/>
      <c r="Q156" s="863"/>
      <c r="R156" s="863"/>
      <c r="S156" s="863"/>
      <c r="T156" s="863"/>
      <c r="U156" s="863"/>
      <c r="V156" s="863"/>
    </row>
    <row r="157" spans="1:22" x14ac:dyDescent="0.25">
      <c r="A157" s="863"/>
      <c r="B157" s="863"/>
      <c r="C157" s="863"/>
      <c r="D157" s="863"/>
      <c r="E157" s="863"/>
      <c r="F157" s="863"/>
      <c r="G157" s="863"/>
      <c r="H157" s="863"/>
      <c r="I157" s="863"/>
      <c r="J157" s="863"/>
      <c r="K157" s="863"/>
      <c r="L157" s="863"/>
      <c r="M157" s="863"/>
      <c r="N157" s="863"/>
      <c r="O157" s="863"/>
      <c r="P157" s="863"/>
      <c r="Q157" s="863"/>
      <c r="R157" s="863"/>
      <c r="S157" s="863"/>
      <c r="T157" s="863"/>
      <c r="U157" s="863"/>
      <c r="V157" s="863"/>
    </row>
    <row r="158" spans="1:22" x14ac:dyDescent="0.25">
      <c r="A158" s="863"/>
      <c r="B158" s="863"/>
      <c r="C158" s="863"/>
      <c r="D158" s="863"/>
      <c r="E158" s="863"/>
      <c r="F158" s="863"/>
      <c r="G158" s="863"/>
      <c r="H158" s="863"/>
      <c r="I158" s="863"/>
      <c r="J158" s="863"/>
      <c r="K158" s="863"/>
      <c r="L158" s="863"/>
      <c r="M158" s="863"/>
      <c r="N158" s="863"/>
      <c r="O158" s="863"/>
      <c r="P158" s="863"/>
      <c r="Q158" s="863"/>
      <c r="R158" s="863"/>
      <c r="S158" s="863"/>
      <c r="T158" s="863"/>
      <c r="U158" s="863"/>
      <c r="V158" s="863"/>
    </row>
    <row r="159" spans="1:22" x14ac:dyDescent="0.25">
      <c r="A159" s="863"/>
      <c r="B159" s="863"/>
      <c r="C159" s="863"/>
      <c r="D159" s="863"/>
      <c r="E159" s="863"/>
      <c r="F159" s="863"/>
      <c r="G159" s="863"/>
      <c r="H159" s="863"/>
      <c r="I159" s="863"/>
      <c r="J159" s="863"/>
      <c r="K159" s="863"/>
      <c r="L159" s="863"/>
      <c r="M159" s="863"/>
      <c r="N159" s="863"/>
      <c r="O159" s="863"/>
      <c r="P159" s="863"/>
      <c r="Q159" s="863"/>
      <c r="R159" s="863"/>
      <c r="S159" s="863"/>
      <c r="T159" s="863"/>
      <c r="U159" s="863"/>
      <c r="V159" s="863"/>
    </row>
    <row r="160" spans="1:22" x14ac:dyDescent="0.25">
      <c r="A160" s="863"/>
      <c r="B160" s="863"/>
      <c r="C160" s="863"/>
      <c r="D160" s="863"/>
      <c r="E160" s="863"/>
      <c r="F160" s="863"/>
      <c r="G160" s="863"/>
      <c r="H160" s="863"/>
      <c r="I160" s="863"/>
      <c r="J160" s="863"/>
      <c r="K160" s="863"/>
      <c r="L160" s="863"/>
      <c r="M160" s="863"/>
      <c r="N160" s="863"/>
      <c r="O160" s="863"/>
      <c r="P160" s="863"/>
      <c r="Q160" s="863"/>
      <c r="R160" s="863"/>
      <c r="S160" s="863"/>
      <c r="T160" s="863"/>
      <c r="U160" s="863"/>
      <c r="V160" s="863"/>
    </row>
    <row r="161" spans="1:22" x14ac:dyDescent="0.25">
      <c r="A161" s="863"/>
      <c r="B161" s="863"/>
      <c r="C161" s="863"/>
      <c r="D161" s="863"/>
      <c r="E161" s="863"/>
      <c r="F161" s="863"/>
      <c r="G161" s="863"/>
      <c r="H161" s="863"/>
      <c r="I161" s="863"/>
      <c r="J161" s="863"/>
      <c r="K161" s="863"/>
      <c r="L161" s="863"/>
      <c r="M161" s="863"/>
      <c r="N161" s="863"/>
      <c r="O161" s="863"/>
      <c r="P161" s="863"/>
      <c r="Q161" s="863"/>
      <c r="R161" s="863"/>
      <c r="S161" s="863"/>
      <c r="T161" s="863"/>
      <c r="U161" s="863"/>
      <c r="V161" s="863"/>
    </row>
    <row r="162" spans="1:22" x14ac:dyDescent="0.25">
      <c r="A162" s="863"/>
      <c r="B162" s="863"/>
      <c r="C162" s="863"/>
      <c r="D162" s="863"/>
      <c r="E162" s="863"/>
      <c r="F162" s="863"/>
      <c r="G162" s="863"/>
      <c r="H162" s="863"/>
      <c r="I162" s="863"/>
      <c r="J162" s="863"/>
      <c r="K162" s="863"/>
      <c r="L162" s="863"/>
      <c r="M162" s="863"/>
      <c r="N162" s="863"/>
      <c r="O162" s="863"/>
      <c r="P162" s="863"/>
      <c r="Q162" s="863"/>
      <c r="R162" s="863"/>
      <c r="S162" s="863"/>
      <c r="T162" s="863"/>
      <c r="U162" s="863"/>
      <c r="V162" s="863"/>
    </row>
    <row r="163" spans="1:22" x14ac:dyDescent="0.25">
      <c r="A163" s="863"/>
      <c r="B163" s="863"/>
      <c r="C163" s="863"/>
      <c r="D163" s="863"/>
      <c r="E163" s="863"/>
      <c r="F163" s="863"/>
      <c r="G163" s="863"/>
      <c r="H163" s="863"/>
      <c r="I163" s="863"/>
      <c r="J163" s="863"/>
      <c r="K163" s="863"/>
      <c r="L163" s="863"/>
      <c r="M163" s="863"/>
      <c r="N163" s="863"/>
      <c r="O163" s="863"/>
      <c r="P163" s="863"/>
      <c r="Q163" s="863"/>
      <c r="R163" s="863"/>
      <c r="S163" s="863"/>
      <c r="T163" s="863"/>
      <c r="U163" s="863"/>
      <c r="V163" s="863"/>
    </row>
    <row r="164" spans="1:22" x14ac:dyDescent="0.25">
      <c r="A164" s="863"/>
      <c r="B164" s="863"/>
      <c r="C164" s="863"/>
      <c r="D164" s="863"/>
      <c r="E164" s="863"/>
      <c r="F164" s="863"/>
      <c r="G164" s="863"/>
      <c r="H164" s="863"/>
      <c r="I164" s="863"/>
      <c r="J164" s="863"/>
      <c r="K164" s="863"/>
      <c r="L164" s="863"/>
      <c r="M164" s="863"/>
      <c r="N164" s="863"/>
      <c r="O164" s="863"/>
      <c r="P164" s="863"/>
      <c r="Q164" s="863"/>
      <c r="R164" s="863"/>
      <c r="S164" s="863"/>
      <c r="T164" s="863"/>
      <c r="U164" s="863"/>
      <c r="V164" s="863"/>
    </row>
    <row r="165" spans="1:22" x14ac:dyDescent="0.25">
      <c r="A165" s="863"/>
      <c r="B165" s="863"/>
      <c r="C165" s="863"/>
      <c r="D165" s="863"/>
      <c r="E165" s="863"/>
      <c r="F165" s="863"/>
      <c r="G165" s="863"/>
      <c r="H165" s="863"/>
      <c r="I165" s="863"/>
      <c r="J165" s="863"/>
      <c r="K165" s="863"/>
      <c r="L165" s="863"/>
      <c r="M165" s="863"/>
      <c r="N165" s="863"/>
      <c r="O165" s="863"/>
      <c r="P165" s="863"/>
      <c r="Q165" s="863"/>
      <c r="R165" s="863"/>
      <c r="S165" s="863"/>
      <c r="T165" s="863"/>
      <c r="U165" s="863"/>
      <c r="V165" s="863"/>
    </row>
    <row r="166" spans="1:22" x14ac:dyDescent="0.25">
      <c r="A166" s="863"/>
      <c r="B166" s="863"/>
      <c r="C166" s="863"/>
      <c r="D166" s="863"/>
      <c r="E166" s="863"/>
      <c r="F166" s="863"/>
      <c r="G166" s="863"/>
      <c r="H166" s="863"/>
      <c r="I166" s="863"/>
      <c r="J166" s="863"/>
      <c r="K166" s="863"/>
      <c r="L166" s="863"/>
      <c r="M166" s="863"/>
      <c r="N166" s="863"/>
      <c r="O166" s="863"/>
      <c r="P166" s="863"/>
      <c r="Q166" s="863"/>
      <c r="R166" s="863"/>
      <c r="S166" s="863"/>
      <c r="T166" s="863"/>
      <c r="U166" s="863"/>
      <c r="V166" s="863"/>
    </row>
    <row r="167" spans="1:22" x14ac:dyDescent="0.25">
      <c r="A167" s="863"/>
      <c r="B167" s="863"/>
      <c r="C167" s="863"/>
      <c r="D167" s="863"/>
      <c r="E167" s="863"/>
      <c r="F167" s="863"/>
      <c r="G167" s="863"/>
      <c r="H167" s="863"/>
      <c r="I167" s="863"/>
      <c r="J167" s="863"/>
      <c r="K167" s="863"/>
      <c r="L167" s="863"/>
      <c r="M167" s="863"/>
      <c r="N167" s="863"/>
      <c r="O167" s="863"/>
      <c r="P167" s="863"/>
      <c r="Q167" s="863"/>
      <c r="R167" s="863"/>
      <c r="S167" s="863"/>
      <c r="T167" s="863"/>
      <c r="U167" s="863"/>
      <c r="V167" s="863"/>
    </row>
    <row r="168" spans="1:22" x14ac:dyDescent="0.25">
      <c r="A168" s="863"/>
      <c r="B168" s="863"/>
      <c r="C168" s="863"/>
      <c r="D168" s="863"/>
      <c r="E168" s="863"/>
      <c r="F168" s="863"/>
      <c r="G168" s="863"/>
      <c r="H168" s="863"/>
      <c r="I168" s="863"/>
      <c r="J168" s="863"/>
      <c r="K168" s="863"/>
      <c r="L168" s="863"/>
      <c r="M168" s="863"/>
      <c r="N168" s="863"/>
      <c r="O168" s="863"/>
      <c r="P168" s="863"/>
      <c r="Q168" s="863"/>
      <c r="R168" s="863"/>
      <c r="S168" s="863"/>
      <c r="T168" s="863"/>
      <c r="U168" s="863"/>
      <c r="V168" s="863"/>
    </row>
    <row r="169" spans="1:22" x14ac:dyDescent="0.25">
      <c r="A169" s="863"/>
      <c r="B169" s="863"/>
      <c r="C169" s="863"/>
      <c r="D169" s="863"/>
      <c r="E169" s="863"/>
      <c r="F169" s="863"/>
      <c r="G169" s="863"/>
      <c r="H169" s="863"/>
      <c r="I169" s="863"/>
      <c r="J169" s="863"/>
      <c r="K169" s="863"/>
      <c r="L169" s="863"/>
      <c r="M169" s="863"/>
      <c r="N169" s="863"/>
      <c r="O169" s="863"/>
      <c r="P169" s="863"/>
      <c r="Q169" s="863"/>
      <c r="R169" s="863"/>
      <c r="S169" s="863"/>
      <c r="T169" s="863"/>
      <c r="U169" s="863"/>
      <c r="V169" s="863"/>
    </row>
    <row r="170" spans="1:22" x14ac:dyDescent="0.25">
      <c r="A170" s="863"/>
      <c r="B170" s="863"/>
      <c r="C170" s="863"/>
      <c r="D170" s="863"/>
      <c r="E170" s="863"/>
      <c r="F170" s="863"/>
      <c r="G170" s="863"/>
      <c r="H170" s="863"/>
      <c r="I170" s="863"/>
      <c r="J170" s="863"/>
      <c r="K170" s="863"/>
      <c r="L170" s="863"/>
      <c r="M170" s="863"/>
      <c r="N170" s="863"/>
      <c r="O170" s="863"/>
      <c r="P170" s="863"/>
      <c r="Q170" s="863"/>
      <c r="R170" s="863"/>
      <c r="S170" s="863"/>
      <c r="T170" s="863"/>
      <c r="U170" s="863"/>
      <c r="V170" s="863"/>
    </row>
    <row r="171" spans="1:22" x14ac:dyDescent="0.25">
      <c r="A171" s="863"/>
      <c r="B171" s="863"/>
      <c r="C171" s="863"/>
      <c r="D171" s="863"/>
      <c r="E171" s="863"/>
      <c r="F171" s="863"/>
      <c r="G171" s="863"/>
      <c r="H171" s="863"/>
      <c r="I171" s="863"/>
      <c r="J171" s="863"/>
      <c r="K171" s="863"/>
      <c r="L171" s="863"/>
      <c r="M171" s="863"/>
      <c r="N171" s="863"/>
      <c r="O171" s="863"/>
      <c r="P171" s="863"/>
      <c r="Q171" s="863"/>
      <c r="R171" s="863"/>
      <c r="S171" s="863"/>
      <c r="T171" s="863"/>
      <c r="U171" s="863"/>
      <c r="V171" s="863"/>
    </row>
    <row r="172" spans="1:22" x14ac:dyDescent="0.25">
      <c r="A172" s="863"/>
      <c r="B172" s="863"/>
      <c r="C172" s="863"/>
      <c r="D172" s="863"/>
      <c r="E172" s="863"/>
      <c r="F172" s="863"/>
      <c r="G172" s="863"/>
      <c r="H172" s="863"/>
      <c r="I172" s="863"/>
      <c r="J172" s="863"/>
      <c r="K172" s="863"/>
      <c r="L172" s="863"/>
      <c r="M172" s="863"/>
      <c r="N172" s="863"/>
      <c r="O172" s="863"/>
      <c r="P172" s="863"/>
      <c r="Q172" s="863"/>
      <c r="R172" s="863"/>
      <c r="S172" s="863"/>
      <c r="T172" s="863"/>
      <c r="U172" s="863"/>
      <c r="V172" s="863"/>
    </row>
    <row r="173" spans="1:22" x14ac:dyDescent="0.25">
      <c r="A173" s="863"/>
      <c r="B173" s="863"/>
      <c r="C173" s="863"/>
      <c r="D173" s="863"/>
      <c r="E173" s="863"/>
      <c r="F173" s="863"/>
      <c r="G173" s="863"/>
      <c r="H173" s="863"/>
      <c r="I173" s="863"/>
      <c r="J173" s="863"/>
      <c r="K173" s="863"/>
      <c r="L173" s="863"/>
      <c r="M173" s="863"/>
      <c r="N173" s="863"/>
      <c r="O173" s="863"/>
      <c r="P173" s="863"/>
      <c r="Q173" s="863"/>
      <c r="R173" s="863"/>
      <c r="S173" s="863"/>
      <c r="T173" s="863"/>
      <c r="U173" s="863"/>
      <c r="V173" s="863"/>
    </row>
    <row r="174" spans="1:22" x14ac:dyDescent="0.25">
      <c r="A174" s="863"/>
      <c r="B174" s="863"/>
      <c r="C174" s="863"/>
      <c r="D174" s="863"/>
      <c r="E174" s="863"/>
      <c r="F174" s="863"/>
      <c r="G174" s="863"/>
      <c r="H174" s="863"/>
      <c r="I174" s="863"/>
      <c r="J174" s="863"/>
      <c r="K174" s="863"/>
      <c r="L174" s="863"/>
      <c r="M174" s="863"/>
      <c r="N174" s="863"/>
      <c r="O174" s="863"/>
      <c r="P174" s="863"/>
      <c r="Q174" s="863"/>
      <c r="R174" s="863"/>
      <c r="S174" s="863"/>
      <c r="T174" s="863"/>
      <c r="U174" s="863"/>
      <c r="V174" s="863"/>
    </row>
    <row r="175" spans="1:22" x14ac:dyDescent="0.25">
      <c r="A175" s="863"/>
      <c r="B175" s="863"/>
      <c r="C175" s="863"/>
      <c r="D175" s="863"/>
      <c r="E175" s="863"/>
      <c r="F175" s="863"/>
      <c r="G175" s="863"/>
      <c r="H175" s="863"/>
      <c r="I175" s="863"/>
      <c r="J175" s="863"/>
      <c r="K175" s="863"/>
      <c r="L175" s="863"/>
      <c r="M175" s="863"/>
      <c r="N175" s="863"/>
      <c r="O175" s="863"/>
      <c r="P175" s="863"/>
      <c r="Q175" s="863"/>
      <c r="R175" s="863"/>
      <c r="S175" s="863"/>
      <c r="T175" s="863"/>
      <c r="U175" s="863"/>
      <c r="V175" s="863"/>
    </row>
    <row r="176" spans="1:22" x14ac:dyDescent="0.25">
      <c r="A176" s="863"/>
      <c r="B176" s="863"/>
      <c r="C176" s="863"/>
      <c r="D176" s="863"/>
      <c r="E176" s="863"/>
      <c r="F176" s="863"/>
      <c r="G176" s="863"/>
      <c r="H176" s="863"/>
      <c r="I176" s="863"/>
      <c r="J176" s="863"/>
      <c r="K176" s="863"/>
      <c r="L176" s="863"/>
      <c r="M176" s="863"/>
      <c r="N176" s="863"/>
      <c r="O176" s="863"/>
      <c r="P176" s="863"/>
      <c r="Q176" s="863"/>
      <c r="R176" s="863"/>
      <c r="S176" s="863"/>
      <c r="T176" s="863"/>
      <c r="U176" s="863"/>
      <c r="V176" s="863"/>
    </row>
    <row r="177" spans="1:22" x14ac:dyDescent="0.25">
      <c r="A177" s="863"/>
      <c r="B177" s="863"/>
      <c r="C177" s="863"/>
      <c r="D177" s="863"/>
      <c r="E177" s="863"/>
      <c r="F177" s="863"/>
      <c r="G177" s="863"/>
      <c r="H177" s="863"/>
      <c r="I177" s="863"/>
      <c r="J177" s="863"/>
      <c r="K177" s="863"/>
      <c r="L177" s="863"/>
      <c r="M177" s="863"/>
      <c r="N177" s="863"/>
      <c r="O177" s="863"/>
      <c r="P177" s="863"/>
      <c r="Q177" s="863"/>
      <c r="R177" s="863"/>
      <c r="S177" s="863"/>
      <c r="T177" s="863"/>
      <c r="U177" s="863"/>
      <c r="V177" s="863"/>
    </row>
    <row r="178" spans="1:22" x14ac:dyDescent="0.25">
      <c r="A178" s="863"/>
      <c r="B178" s="863"/>
      <c r="C178" s="863"/>
      <c r="D178" s="863"/>
      <c r="E178" s="863"/>
      <c r="F178" s="863"/>
      <c r="G178" s="863"/>
      <c r="H178" s="863"/>
      <c r="I178" s="863"/>
      <c r="J178" s="863"/>
      <c r="K178" s="863"/>
      <c r="L178" s="863"/>
      <c r="M178" s="863"/>
      <c r="N178" s="863"/>
      <c r="O178" s="863"/>
      <c r="P178" s="863"/>
      <c r="Q178" s="863"/>
      <c r="R178" s="863"/>
      <c r="S178" s="863"/>
      <c r="T178" s="863"/>
      <c r="U178" s="863"/>
      <c r="V178" s="863"/>
    </row>
    <row r="179" spans="1:22" x14ac:dyDescent="0.25">
      <c r="A179" s="863"/>
      <c r="B179" s="863"/>
      <c r="C179" s="863"/>
      <c r="D179" s="863"/>
      <c r="E179" s="863"/>
      <c r="F179" s="863"/>
      <c r="G179" s="863"/>
      <c r="H179" s="863"/>
      <c r="I179" s="863"/>
      <c r="J179" s="863"/>
      <c r="K179" s="863"/>
      <c r="L179" s="863"/>
      <c r="M179" s="863"/>
      <c r="N179" s="863"/>
      <c r="O179" s="863"/>
      <c r="P179" s="863"/>
      <c r="Q179" s="863"/>
      <c r="R179" s="863"/>
      <c r="S179" s="863"/>
      <c r="T179" s="863"/>
      <c r="U179" s="863"/>
      <c r="V179" s="863"/>
    </row>
    <row r="180" spans="1:22" x14ac:dyDescent="0.25">
      <c r="A180" s="863"/>
      <c r="B180" s="863"/>
      <c r="C180" s="863"/>
      <c r="D180" s="863"/>
      <c r="E180" s="863"/>
      <c r="F180" s="863"/>
      <c r="G180" s="863"/>
      <c r="H180" s="863"/>
      <c r="I180" s="863"/>
      <c r="J180" s="863"/>
      <c r="K180" s="863"/>
      <c r="L180" s="863"/>
      <c r="M180" s="863"/>
      <c r="N180" s="863"/>
      <c r="O180" s="863"/>
      <c r="P180" s="863"/>
      <c r="Q180" s="863"/>
      <c r="R180" s="863"/>
      <c r="S180" s="863"/>
      <c r="T180" s="863"/>
      <c r="U180" s="863"/>
      <c r="V180" s="863"/>
    </row>
    <row r="181" spans="1:22" x14ac:dyDescent="0.25">
      <c r="A181" s="863"/>
      <c r="B181" s="863"/>
      <c r="C181" s="863"/>
      <c r="D181" s="863"/>
      <c r="E181" s="863"/>
      <c r="F181" s="863"/>
      <c r="G181" s="863"/>
      <c r="H181" s="863"/>
      <c r="I181" s="863"/>
      <c r="J181" s="863"/>
      <c r="K181" s="863"/>
      <c r="L181" s="863"/>
      <c r="M181" s="863"/>
      <c r="N181" s="863"/>
      <c r="O181" s="863"/>
      <c r="P181" s="863"/>
      <c r="Q181" s="863"/>
      <c r="R181" s="863"/>
      <c r="S181" s="863"/>
      <c r="T181" s="863"/>
      <c r="U181" s="863"/>
      <c r="V181" s="863"/>
    </row>
    <row r="182" spans="1:22" x14ac:dyDescent="0.25">
      <c r="A182" s="863"/>
      <c r="B182" s="863"/>
      <c r="C182" s="863"/>
      <c r="D182" s="863"/>
      <c r="E182" s="863"/>
      <c r="F182" s="863"/>
      <c r="G182" s="863"/>
      <c r="H182" s="863"/>
      <c r="I182" s="863"/>
      <c r="J182" s="863"/>
      <c r="K182" s="863"/>
      <c r="L182" s="863"/>
      <c r="M182" s="863"/>
      <c r="N182" s="863"/>
      <c r="O182" s="863"/>
      <c r="P182" s="863"/>
      <c r="Q182" s="863"/>
      <c r="R182" s="863"/>
      <c r="S182" s="863"/>
      <c r="T182" s="863"/>
      <c r="U182" s="863"/>
      <c r="V182" s="863"/>
    </row>
    <row r="183" spans="1:22" x14ac:dyDescent="0.25">
      <c r="A183" s="863"/>
      <c r="B183" s="863"/>
      <c r="C183" s="863"/>
      <c r="D183" s="863"/>
      <c r="E183" s="863"/>
      <c r="F183" s="863"/>
      <c r="G183" s="863"/>
      <c r="H183" s="863"/>
      <c r="I183" s="863"/>
      <c r="J183" s="863"/>
      <c r="K183" s="863"/>
      <c r="L183" s="863"/>
      <c r="M183" s="863"/>
      <c r="N183" s="863"/>
      <c r="O183" s="863"/>
      <c r="P183" s="863"/>
      <c r="Q183" s="863"/>
      <c r="R183" s="863"/>
      <c r="S183" s="863"/>
      <c r="T183" s="863"/>
      <c r="U183" s="863"/>
      <c r="V183" s="863"/>
    </row>
    <row r="184" spans="1:22" x14ac:dyDescent="0.25">
      <c r="A184" s="863"/>
      <c r="B184" s="863"/>
      <c r="C184" s="863"/>
      <c r="D184" s="863"/>
      <c r="E184" s="863"/>
      <c r="F184" s="863"/>
      <c r="G184" s="863"/>
      <c r="H184" s="863"/>
      <c r="I184" s="863"/>
      <c r="J184" s="863"/>
      <c r="K184" s="863"/>
      <c r="L184" s="863"/>
      <c r="M184" s="863"/>
      <c r="N184" s="863"/>
      <c r="O184" s="863"/>
      <c r="P184" s="863"/>
      <c r="Q184" s="863"/>
      <c r="R184" s="863"/>
      <c r="S184" s="863"/>
      <c r="T184" s="863"/>
      <c r="U184" s="863"/>
      <c r="V184" s="863"/>
    </row>
    <row r="185" spans="1:22" x14ac:dyDescent="0.25">
      <c r="A185" s="863"/>
      <c r="B185" s="863"/>
      <c r="C185" s="863"/>
      <c r="D185" s="863"/>
      <c r="E185" s="863"/>
      <c r="F185" s="863"/>
      <c r="G185" s="863"/>
      <c r="H185" s="863"/>
      <c r="I185" s="863"/>
      <c r="J185" s="863"/>
      <c r="K185" s="863"/>
      <c r="L185" s="863"/>
      <c r="M185" s="863"/>
      <c r="N185" s="863"/>
      <c r="O185" s="863"/>
      <c r="P185" s="863"/>
      <c r="Q185" s="863"/>
      <c r="R185" s="863"/>
      <c r="S185" s="863"/>
      <c r="T185" s="863"/>
      <c r="U185" s="863"/>
      <c r="V185" s="863"/>
    </row>
    <row r="186" spans="1:22" x14ac:dyDescent="0.25">
      <c r="A186" s="863"/>
      <c r="B186" s="863"/>
      <c r="C186" s="863"/>
      <c r="D186" s="863"/>
      <c r="E186" s="863"/>
      <c r="F186" s="863"/>
      <c r="G186" s="863"/>
      <c r="H186" s="863"/>
      <c r="I186" s="863"/>
      <c r="J186" s="863"/>
      <c r="K186" s="863"/>
      <c r="L186" s="863"/>
      <c r="M186" s="863"/>
      <c r="N186" s="863"/>
      <c r="O186" s="863"/>
      <c r="P186" s="863"/>
      <c r="Q186" s="863"/>
      <c r="R186" s="863"/>
      <c r="S186" s="863"/>
      <c r="T186" s="863"/>
      <c r="U186" s="863"/>
      <c r="V186" s="863"/>
    </row>
    <row r="187" spans="1:22" x14ac:dyDescent="0.25">
      <c r="A187" s="863"/>
      <c r="B187" s="863"/>
      <c r="C187" s="863"/>
      <c r="D187" s="863"/>
      <c r="E187" s="863"/>
      <c r="F187" s="863"/>
      <c r="G187" s="863"/>
      <c r="H187" s="863"/>
      <c r="I187" s="863"/>
      <c r="J187" s="863"/>
      <c r="K187" s="863"/>
      <c r="L187" s="863"/>
      <c r="M187" s="863"/>
      <c r="N187" s="863"/>
      <c r="O187" s="863"/>
      <c r="P187" s="863"/>
      <c r="Q187" s="863"/>
      <c r="R187" s="863"/>
      <c r="S187" s="863"/>
      <c r="T187" s="863"/>
      <c r="U187" s="863"/>
      <c r="V187" s="863"/>
    </row>
    <row r="188" spans="1:22" x14ac:dyDescent="0.25">
      <c r="A188" s="863"/>
      <c r="B188" s="863"/>
      <c r="C188" s="863"/>
      <c r="D188" s="863"/>
      <c r="E188" s="863"/>
      <c r="F188" s="863"/>
      <c r="G188" s="863"/>
      <c r="H188" s="863"/>
      <c r="I188" s="863"/>
      <c r="J188" s="863"/>
      <c r="K188" s="863"/>
      <c r="L188" s="863"/>
      <c r="M188" s="863"/>
      <c r="N188" s="863"/>
      <c r="O188" s="863"/>
      <c r="P188" s="863"/>
      <c r="Q188" s="863"/>
      <c r="R188" s="863"/>
      <c r="S188" s="863"/>
      <c r="T188" s="863"/>
      <c r="U188" s="863"/>
      <c r="V188" s="863"/>
    </row>
    <row r="189" spans="1:22" x14ac:dyDescent="0.25">
      <c r="A189" s="863"/>
      <c r="B189" s="863"/>
      <c r="C189" s="863"/>
      <c r="D189" s="863"/>
      <c r="E189" s="863"/>
      <c r="F189" s="863"/>
      <c r="G189" s="863"/>
      <c r="H189" s="863"/>
      <c r="I189" s="863"/>
      <c r="J189" s="863"/>
      <c r="K189" s="863"/>
      <c r="L189" s="863"/>
      <c r="M189" s="863"/>
      <c r="N189" s="863"/>
      <c r="O189" s="863"/>
      <c r="P189" s="863"/>
      <c r="Q189" s="863"/>
      <c r="R189" s="863"/>
      <c r="S189" s="863"/>
      <c r="T189" s="863"/>
      <c r="U189" s="863"/>
      <c r="V189" s="863"/>
    </row>
    <row r="190" spans="1:22" x14ac:dyDescent="0.25">
      <c r="A190" s="863"/>
      <c r="B190" s="863"/>
      <c r="C190" s="863"/>
      <c r="D190" s="863"/>
      <c r="E190" s="863"/>
      <c r="F190" s="863"/>
      <c r="G190" s="863"/>
      <c r="H190" s="863"/>
      <c r="I190" s="863"/>
      <c r="J190" s="863"/>
      <c r="K190" s="863"/>
      <c r="L190" s="863"/>
      <c r="M190" s="863"/>
      <c r="N190" s="863"/>
      <c r="O190" s="863"/>
      <c r="P190" s="863"/>
      <c r="Q190" s="863"/>
      <c r="R190" s="863"/>
      <c r="S190" s="863"/>
      <c r="T190" s="863"/>
      <c r="U190" s="863"/>
      <c r="V190" s="863"/>
    </row>
    <row r="191" spans="1:22" x14ac:dyDescent="0.25">
      <c r="A191" s="863"/>
      <c r="B191" s="863"/>
      <c r="C191" s="863"/>
      <c r="D191" s="863"/>
      <c r="E191" s="863"/>
      <c r="F191" s="863"/>
      <c r="G191" s="863"/>
      <c r="H191" s="863"/>
      <c r="I191" s="863"/>
      <c r="J191" s="863"/>
      <c r="K191" s="863"/>
      <c r="L191" s="863"/>
      <c r="M191" s="863"/>
      <c r="N191" s="863"/>
      <c r="O191" s="863"/>
      <c r="P191" s="863"/>
      <c r="Q191" s="863"/>
      <c r="R191" s="863"/>
      <c r="S191" s="863"/>
      <c r="T191" s="863"/>
      <c r="U191" s="863"/>
      <c r="V191" s="863"/>
    </row>
    <row r="192" spans="1:22" x14ac:dyDescent="0.25">
      <c r="A192" s="863"/>
      <c r="B192" s="863"/>
      <c r="C192" s="863"/>
      <c r="D192" s="863"/>
      <c r="E192" s="863"/>
      <c r="F192" s="863"/>
      <c r="G192" s="863"/>
      <c r="H192" s="863"/>
      <c r="I192" s="863"/>
      <c r="J192" s="863"/>
      <c r="K192" s="863"/>
      <c r="L192" s="863"/>
      <c r="M192" s="863"/>
      <c r="N192" s="863"/>
      <c r="O192" s="863"/>
      <c r="P192" s="863"/>
      <c r="Q192" s="863"/>
      <c r="R192" s="863"/>
      <c r="S192" s="863"/>
      <c r="T192" s="863"/>
      <c r="U192" s="863"/>
      <c r="V192" s="863"/>
    </row>
    <row r="193" spans="1:22" x14ac:dyDescent="0.25">
      <c r="A193" s="863"/>
      <c r="B193" s="863"/>
      <c r="C193" s="863"/>
      <c r="D193" s="863"/>
      <c r="E193" s="863"/>
      <c r="F193" s="863"/>
      <c r="G193" s="863"/>
      <c r="H193" s="863"/>
      <c r="I193" s="863"/>
      <c r="J193" s="863"/>
      <c r="K193" s="863"/>
      <c r="L193" s="863"/>
      <c r="M193" s="863"/>
      <c r="N193" s="863"/>
      <c r="O193" s="863"/>
      <c r="P193" s="863"/>
      <c r="Q193" s="863"/>
      <c r="R193" s="863"/>
      <c r="S193" s="863"/>
      <c r="T193" s="863"/>
      <c r="U193" s="863"/>
      <c r="V193" s="863"/>
    </row>
    <row r="194" spans="1:22" x14ac:dyDescent="0.25">
      <c r="A194" s="863"/>
      <c r="B194" s="863"/>
      <c r="C194" s="863"/>
      <c r="D194" s="863"/>
      <c r="E194" s="863"/>
      <c r="F194" s="863"/>
      <c r="G194" s="863"/>
      <c r="H194" s="863"/>
      <c r="I194" s="863"/>
      <c r="J194" s="863"/>
      <c r="K194" s="863"/>
      <c r="L194" s="863"/>
      <c r="M194" s="863"/>
      <c r="N194" s="863"/>
      <c r="O194" s="863"/>
      <c r="P194" s="863"/>
      <c r="Q194" s="863"/>
      <c r="R194" s="863"/>
      <c r="S194" s="863"/>
      <c r="T194" s="863"/>
      <c r="U194" s="863"/>
      <c r="V194" s="863"/>
    </row>
    <row r="195" spans="1:22" x14ac:dyDescent="0.25">
      <c r="A195" s="863"/>
      <c r="B195" s="863"/>
      <c r="C195" s="863"/>
      <c r="D195" s="863"/>
      <c r="E195" s="863"/>
      <c r="F195" s="863"/>
      <c r="G195" s="863"/>
      <c r="H195" s="863"/>
      <c r="I195" s="863"/>
      <c r="J195" s="863"/>
      <c r="K195" s="863"/>
      <c r="L195" s="863"/>
      <c r="M195" s="863"/>
      <c r="N195" s="863"/>
      <c r="O195" s="863"/>
      <c r="P195" s="863"/>
      <c r="Q195" s="863"/>
      <c r="R195" s="863"/>
      <c r="S195" s="863"/>
      <c r="T195" s="863"/>
      <c r="U195" s="863"/>
      <c r="V195" s="863"/>
    </row>
    <row r="196" spans="1:22" x14ac:dyDescent="0.25">
      <c r="A196" s="863"/>
      <c r="B196" s="863"/>
      <c r="C196" s="863"/>
      <c r="D196" s="863"/>
      <c r="E196" s="863"/>
      <c r="F196" s="863"/>
      <c r="G196" s="863"/>
      <c r="H196" s="863"/>
      <c r="I196" s="863"/>
      <c r="J196" s="863"/>
      <c r="K196" s="863"/>
      <c r="L196" s="863"/>
      <c r="M196" s="863"/>
      <c r="N196" s="863"/>
      <c r="O196" s="863"/>
      <c r="P196" s="863"/>
      <c r="Q196" s="863"/>
      <c r="R196" s="863"/>
      <c r="S196" s="863"/>
      <c r="T196" s="863"/>
      <c r="U196" s="863"/>
      <c r="V196" s="863"/>
    </row>
    <row r="197" spans="1:22" x14ac:dyDescent="0.25">
      <c r="A197" s="863"/>
      <c r="B197" s="863"/>
      <c r="C197" s="863"/>
      <c r="D197" s="863"/>
      <c r="E197" s="863"/>
      <c r="F197" s="863"/>
      <c r="G197" s="863"/>
      <c r="H197" s="863"/>
      <c r="I197" s="863"/>
      <c r="J197" s="863"/>
      <c r="K197" s="863"/>
      <c r="L197" s="863"/>
      <c r="M197" s="863"/>
      <c r="N197" s="863"/>
      <c r="O197" s="863"/>
      <c r="P197" s="863"/>
      <c r="Q197" s="863"/>
      <c r="R197" s="863"/>
      <c r="S197" s="863"/>
      <c r="T197" s="863"/>
      <c r="U197" s="863"/>
      <c r="V197" s="863"/>
    </row>
    <row r="198" spans="1:22" x14ac:dyDescent="0.25">
      <c r="A198" s="863"/>
      <c r="B198" s="863"/>
      <c r="C198" s="863"/>
      <c r="D198" s="863"/>
      <c r="E198" s="863"/>
      <c r="F198" s="863"/>
      <c r="G198" s="863"/>
      <c r="H198" s="863"/>
      <c r="I198" s="863"/>
      <c r="J198" s="863"/>
      <c r="K198" s="863"/>
      <c r="L198" s="863"/>
      <c r="M198" s="863"/>
      <c r="N198" s="863"/>
      <c r="O198" s="863"/>
      <c r="P198" s="863"/>
      <c r="Q198" s="863"/>
      <c r="R198" s="863"/>
      <c r="S198" s="863"/>
      <c r="T198" s="863"/>
      <c r="U198" s="863"/>
      <c r="V198" s="863"/>
    </row>
    <row r="199" spans="1:22" x14ac:dyDescent="0.25">
      <c r="A199" s="863"/>
      <c r="B199" s="863"/>
      <c r="C199" s="863"/>
      <c r="D199" s="863"/>
      <c r="E199" s="863"/>
      <c r="F199" s="863"/>
      <c r="G199" s="863"/>
      <c r="H199" s="863"/>
      <c r="I199" s="863"/>
      <c r="J199" s="863"/>
      <c r="K199" s="863"/>
      <c r="L199" s="863"/>
      <c r="M199" s="863"/>
      <c r="N199" s="863"/>
      <c r="O199" s="863"/>
      <c r="P199" s="863"/>
      <c r="Q199" s="863"/>
      <c r="R199" s="863"/>
      <c r="S199" s="863"/>
      <c r="T199" s="863"/>
      <c r="U199" s="863"/>
      <c r="V199" s="863"/>
    </row>
    <row r="200" spans="1:22" x14ac:dyDescent="0.25">
      <c r="A200" s="863"/>
      <c r="B200" s="863"/>
      <c r="C200" s="863"/>
      <c r="D200" s="863"/>
      <c r="E200" s="863"/>
      <c r="F200" s="863"/>
      <c r="G200" s="863"/>
      <c r="H200" s="863"/>
      <c r="I200" s="863"/>
      <c r="J200" s="863"/>
      <c r="K200" s="863"/>
      <c r="L200" s="863"/>
      <c r="M200" s="863"/>
      <c r="N200" s="863"/>
      <c r="O200" s="863"/>
      <c r="P200" s="863"/>
      <c r="Q200" s="863"/>
      <c r="R200" s="863"/>
      <c r="S200" s="863"/>
      <c r="T200" s="863"/>
      <c r="U200" s="863"/>
      <c r="V200" s="863"/>
    </row>
    <row r="201" spans="1:22" x14ac:dyDescent="0.25">
      <c r="A201" s="863"/>
      <c r="B201" s="863"/>
      <c r="C201" s="863"/>
      <c r="D201" s="863"/>
      <c r="E201" s="863"/>
      <c r="F201" s="863"/>
      <c r="G201" s="863"/>
      <c r="H201" s="863"/>
      <c r="I201" s="863"/>
      <c r="J201" s="863"/>
      <c r="K201" s="863"/>
      <c r="L201" s="863"/>
      <c r="M201" s="863"/>
      <c r="N201" s="863"/>
      <c r="O201" s="863"/>
      <c r="P201" s="863"/>
      <c r="Q201" s="863"/>
      <c r="R201" s="863"/>
      <c r="S201" s="863"/>
      <c r="T201" s="863"/>
      <c r="U201" s="863"/>
      <c r="V201" s="863"/>
    </row>
    <row r="202" spans="1:22" x14ac:dyDescent="0.25">
      <c r="A202" s="863"/>
      <c r="B202" s="863"/>
      <c r="C202" s="863"/>
      <c r="D202" s="863"/>
      <c r="E202" s="863"/>
      <c r="F202" s="863"/>
      <c r="G202" s="863"/>
      <c r="H202" s="863"/>
      <c r="I202" s="863"/>
      <c r="J202" s="863"/>
      <c r="K202" s="863"/>
      <c r="L202" s="863"/>
      <c r="M202" s="863"/>
      <c r="N202" s="863"/>
      <c r="O202" s="863"/>
      <c r="P202" s="863"/>
      <c r="Q202" s="863"/>
      <c r="R202" s="863"/>
      <c r="S202" s="863"/>
      <c r="T202" s="863"/>
      <c r="U202" s="863"/>
      <c r="V202" s="863"/>
    </row>
    <row r="203" spans="1:22" x14ac:dyDescent="0.25">
      <c r="A203" s="863"/>
      <c r="B203" s="863"/>
      <c r="C203" s="863"/>
      <c r="D203" s="863"/>
      <c r="E203" s="863"/>
      <c r="F203" s="863"/>
      <c r="G203" s="863"/>
      <c r="H203" s="863"/>
      <c r="I203" s="863"/>
      <c r="J203" s="863"/>
      <c r="K203" s="863"/>
      <c r="L203" s="863"/>
      <c r="M203" s="863"/>
      <c r="N203" s="863"/>
      <c r="O203" s="863"/>
      <c r="P203" s="863"/>
      <c r="Q203" s="863"/>
      <c r="R203" s="863"/>
      <c r="S203" s="863"/>
      <c r="T203" s="863"/>
      <c r="U203" s="863"/>
      <c r="V203" s="863"/>
    </row>
    <row r="204" spans="1:22" x14ac:dyDescent="0.25">
      <c r="A204" s="863"/>
      <c r="B204" s="863"/>
      <c r="C204" s="863"/>
      <c r="D204" s="863"/>
      <c r="E204" s="863"/>
      <c r="F204" s="863"/>
      <c r="G204" s="863"/>
      <c r="H204" s="863"/>
      <c r="I204" s="863"/>
      <c r="J204" s="863"/>
      <c r="K204" s="863"/>
      <c r="L204" s="863"/>
      <c r="M204" s="863"/>
      <c r="N204" s="863"/>
      <c r="O204" s="863"/>
      <c r="P204" s="863"/>
      <c r="Q204" s="863"/>
      <c r="R204" s="863"/>
      <c r="S204" s="863"/>
      <c r="T204" s="863"/>
      <c r="U204" s="863"/>
      <c r="V204" s="863"/>
    </row>
    <row r="205" spans="1:22" x14ac:dyDescent="0.25">
      <c r="A205" s="863"/>
      <c r="B205" s="863"/>
      <c r="C205" s="863"/>
      <c r="D205" s="863"/>
      <c r="E205" s="863"/>
      <c r="F205" s="863"/>
      <c r="G205" s="863"/>
      <c r="H205" s="863"/>
      <c r="I205" s="863"/>
      <c r="J205" s="863"/>
      <c r="K205" s="863"/>
      <c r="L205" s="863"/>
      <c r="M205" s="863"/>
      <c r="N205" s="863"/>
      <c r="O205" s="863"/>
      <c r="P205" s="863"/>
      <c r="Q205" s="863"/>
      <c r="R205" s="863"/>
      <c r="S205" s="863"/>
      <c r="T205" s="863"/>
      <c r="U205" s="863"/>
      <c r="V205" s="863"/>
    </row>
    <row r="206" spans="1:22" x14ac:dyDescent="0.25">
      <c r="A206" s="863"/>
      <c r="B206" s="863"/>
      <c r="C206" s="863"/>
      <c r="D206" s="863"/>
      <c r="E206" s="863"/>
      <c r="F206" s="863"/>
      <c r="G206" s="863"/>
      <c r="H206" s="863"/>
      <c r="I206" s="863"/>
      <c r="J206" s="863"/>
      <c r="K206" s="863"/>
      <c r="L206" s="863"/>
      <c r="M206" s="863"/>
      <c r="N206" s="863"/>
      <c r="O206" s="863"/>
      <c r="P206" s="863"/>
      <c r="Q206" s="863"/>
      <c r="R206" s="863"/>
      <c r="S206" s="863"/>
      <c r="T206" s="863"/>
      <c r="U206" s="863"/>
      <c r="V206" s="863"/>
    </row>
    <row r="207" spans="1:22" x14ac:dyDescent="0.25">
      <c r="A207" s="863"/>
      <c r="B207" s="863"/>
      <c r="C207" s="863"/>
      <c r="D207" s="863"/>
      <c r="E207" s="863"/>
      <c r="F207" s="863"/>
      <c r="G207" s="863"/>
      <c r="H207" s="863"/>
      <c r="I207" s="863"/>
      <c r="J207" s="863"/>
      <c r="K207" s="863"/>
      <c r="L207" s="863"/>
      <c r="M207" s="863"/>
      <c r="N207" s="863"/>
      <c r="O207" s="863"/>
      <c r="P207" s="863"/>
      <c r="Q207" s="863"/>
      <c r="R207" s="863"/>
      <c r="S207" s="863"/>
      <c r="T207" s="863"/>
      <c r="U207" s="863"/>
      <c r="V207" s="863"/>
    </row>
    <row r="208" spans="1:22" x14ac:dyDescent="0.25">
      <c r="A208" s="863"/>
      <c r="B208" s="863"/>
      <c r="C208" s="863"/>
      <c r="D208" s="863"/>
      <c r="E208" s="863"/>
      <c r="F208" s="863"/>
      <c r="G208" s="863"/>
      <c r="H208" s="863"/>
      <c r="I208" s="863"/>
      <c r="J208" s="863"/>
      <c r="K208" s="863"/>
      <c r="L208" s="863"/>
      <c r="M208" s="863"/>
      <c r="N208" s="863"/>
      <c r="O208" s="863"/>
      <c r="P208" s="863"/>
      <c r="Q208" s="863"/>
      <c r="R208" s="863"/>
      <c r="S208" s="863"/>
      <c r="T208" s="863"/>
      <c r="U208" s="863"/>
      <c r="V208" s="863"/>
    </row>
    <row r="209" spans="1:22" x14ac:dyDescent="0.25">
      <c r="A209" s="863"/>
      <c r="B209" s="863"/>
      <c r="C209" s="863"/>
      <c r="D209" s="863"/>
      <c r="E209" s="863"/>
      <c r="F209" s="863"/>
      <c r="G209" s="863"/>
      <c r="H209" s="863"/>
      <c r="I209" s="863"/>
      <c r="J209" s="863"/>
      <c r="K209" s="863"/>
      <c r="L209" s="863"/>
      <c r="M209" s="863"/>
      <c r="N209" s="863"/>
      <c r="O209" s="863"/>
      <c r="P209" s="863"/>
      <c r="Q209" s="863"/>
      <c r="R209" s="863"/>
      <c r="S209" s="863"/>
      <c r="T209" s="863"/>
      <c r="U209" s="863"/>
      <c r="V209" s="863"/>
    </row>
    <row r="210" spans="1:22" x14ac:dyDescent="0.25">
      <c r="A210" s="863"/>
      <c r="B210" s="863"/>
      <c r="C210" s="863"/>
      <c r="D210" s="863"/>
      <c r="E210" s="863"/>
      <c r="F210" s="863"/>
      <c r="G210" s="863"/>
      <c r="H210" s="863"/>
      <c r="I210" s="863"/>
      <c r="J210" s="863"/>
      <c r="K210" s="863"/>
      <c r="L210" s="863"/>
      <c r="M210" s="863"/>
      <c r="N210" s="863"/>
      <c r="O210" s="863"/>
      <c r="P210" s="863"/>
      <c r="Q210" s="863"/>
      <c r="R210" s="863"/>
      <c r="S210" s="863"/>
      <c r="T210" s="863"/>
      <c r="U210" s="863"/>
      <c r="V210" s="863"/>
    </row>
    <row r="211" spans="1:22" x14ac:dyDescent="0.25">
      <c r="A211" s="863"/>
      <c r="B211" s="863"/>
      <c r="C211" s="863"/>
      <c r="D211" s="863"/>
      <c r="E211" s="863"/>
      <c r="F211" s="863"/>
      <c r="G211" s="863"/>
      <c r="H211" s="863"/>
      <c r="I211" s="863"/>
      <c r="J211" s="863"/>
      <c r="K211" s="863"/>
      <c r="L211" s="863"/>
      <c r="M211" s="863"/>
      <c r="N211" s="863"/>
      <c r="O211" s="863"/>
      <c r="P211" s="863"/>
      <c r="Q211" s="863"/>
      <c r="R211" s="863"/>
      <c r="S211" s="863"/>
      <c r="T211" s="863"/>
      <c r="U211" s="863"/>
      <c r="V211" s="863"/>
    </row>
    <row r="212" spans="1:22" x14ac:dyDescent="0.25">
      <c r="A212" s="863"/>
      <c r="B212" s="863"/>
      <c r="C212" s="863"/>
      <c r="D212" s="863"/>
      <c r="E212" s="863"/>
      <c r="F212" s="863"/>
      <c r="G212" s="863"/>
      <c r="H212" s="863"/>
      <c r="I212" s="863"/>
      <c r="J212" s="863"/>
      <c r="K212" s="863"/>
      <c r="L212" s="863"/>
      <c r="M212" s="863"/>
      <c r="N212" s="863"/>
      <c r="O212" s="863"/>
      <c r="P212" s="863"/>
      <c r="Q212" s="863"/>
      <c r="R212" s="863"/>
      <c r="S212" s="863"/>
      <c r="T212" s="863"/>
      <c r="U212" s="863"/>
      <c r="V212" s="863"/>
    </row>
    <row r="213" spans="1:22" x14ac:dyDescent="0.25">
      <c r="A213" s="863"/>
      <c r="B213" s="863"/>
      <c r="C213" s="863"/>
      <c r="D213" s="863"/>
      <c r="E213" s="863"/>
      <c r="F213" s="863"/>
      <c r="G213" s="863"/>
      <c r="H213" s="863"/>
      <c r="I213" s="863"/>
      <c r="J213" s="863"/>
      <c r="K213" s="863"/>
      <c r="L213" s="863"/>
      <c r="M213" s="863"/>
      <c r="N213" s="863"/>
      <c r="O213" s="863"/>
      <c r="P213" s="863"/>
      <c r="Q213" s="863"/>
      <c r="R213" s="863"/>
      <c r="S213" s="863"/>
      <c r="T213" s="863"/>
      <c r="U213" s="863"/>
      <c r="V213" s="863"/>
    </row>
    <row r="214" spans="1:22" x14ac:dyDescent="0.25">
      <c r="A214" s="863"/>
      <c r="B214" s="863"/>
      <c r="C214" s="863"/>
      <c r="D214" s="863"/>
      <c r="E214" s="863"/>
      <c r="F214" s="863"/>
      <c r="G214" s="863"/>
      <c r="H214" s="863"/>
      <c r="I214" s="863"/>
      <c r="J214" s="863"/>
      <c r="K214" s="863"/>
      <c r="L214" s="863"/>
      <c r="M214" s="863"/>
      <c r="N214" s="863"/>
      <c r="O214" s="863"/>
      <c r="P214" s="863"/>
      <c r="Q214" s="863"/>
      <c r="R214" s="863"/>
      <c r="S214" s="863"/>
      <c r="T214" s="863"/>
      <c r="U214" s="863"/>
      <c r="V214" s="863"/>
    </row>
    <row r="215" spans="1:22" x14ac:dyDescent="0.25">
      <c r="A215" s="863"/>
      <c r="B215" s="863"/>
      <c r="C215" s="863"/>
      <c r="D215" s="863"/>
      <c r="E215" s="863"/>
      <c r="F215" s="863"/>
      <c r="G215" s="863"/>
      <c r="H215" s="863"/>
      <c r="I215" s="863"/>
      <c r="J215" s="863"/>
      <c r="K215" s="863"/>
      <c r="L215" s="863"/>
      <c r="M215" s="863"/>
      <c r="N215" s="863"/>
      <c r="O215" s="863"/>
      <c r="P215" s="863"/>
      <c r="Q215" s="863"/>
      <c r="R215" s="863"/>
      <c r="S215" s="863"/>
      <c r="T215" s="863"/>
      <c r="U215" s="863"/>
      <c r="V215" s="863"/>
    </row>
    <row r="216" spans="1:22" x14ac:dyDescent="0.25">
      <c r="A216" s="863"/>
      <c r="B216" s="863"/>
      <c r="C216" s="863"/>
      <c r="D216" s="863"/>
      <c r="E216" s="863"/>
      <c r="F216" s="863"/>
      <c r="G216" s="863"/>
      <c r="H216" s="863"/>
      <c r="I216" s="863"/>
      <c r="J216" s="863"/>
      <c r="K216" s="863"/>
      <c r="L216" s="863"/>
      <c r="M216" s="863"/>
      <c r="N216" s="863"/>
      <c r="O216" s="863"/>
      <c r="P216" s="863"/>
      <c r="Q216" s="863"/>
      <c r="R216" s="863"/>
      <c r="S216" s="863"/>
      <c r="T216" s="863"/>
      <c r="U216" s="863"/>
      <c r="V216" s="863"/>
    </row>
    <row r="217" spans="1:22" x14ac:dyDescent="0.25">
      <c r="A217" s="863"/>
      <c r="B217" s="863"/>
      <c r="C217" s="863"/>
      <c r="D217" s="863"/>
      <c r="E217" s="863"/>
      <c r="F217" s="863"/>
      <c r="G217" s="863"/>
      <c r="H217" s="863"/>
      <c r="I217" s="863"/>
      <c r="J217" s="863"/>
      <c r="K217" s="863"/>
      <c r="L217" s="863"/>
      <c r="M217" s="863"/>
      <c r="N217" s="863"/>
      <c r="O217" s="863"/>
      <c r="P217" s="863"/>
      <c r="Q217" s="863"/>
      <c r="R217" s="863"/>
      <c r="S217" s="863"/>
      <c r="T217" s="863"/>
      <c r="U217" s="863"/>
      <c r="V217" s="863"/>
    </row>
    <row r="218" spans="1:22" x14ac:dyDescent="0.25">
      <c r="A218" s="863"/>
      <c r="B218" s="863"/>
      <c r="C218" s="863"/>
      <c r="D218" s="863"/>
      <c r="E218" s="863"/>
      <c r="F218" s="863"/>
      <c r="G218" s="863"/>
      <c r="H218" s="863"/>
      <c r="I218" s="863"/>
      <c r="J218" s="863"/>
      <c r="K218" s="863"/>
      <c r="L218" s="863"/>
      <c r="M218" s="863"/>
      <c r="N218" s="863"/>
      <c r="O218" s="863"/>
      <c r="P218" s="863"/>
      <c r="Q218" s="863"/>
      <c r="R218" s="863"/>
      <c r="S218" s="863"/>
      <c r="T218" s="863"/>
      <c r="U218" s="863"/>
      <c r="V218" s="863"/>
    </row>
    <row r="219" spans="1:22" x14ac:dyDescent="0.25">
      <c r="A219" s="863"/>
      <c r="B219" s="863"/>
      <c r="C219" s="863"/>
      <c r="D219" s="863"/>
      <c r="E219" s="863"/>
      <c r="F219" s="863"/>
      <c r="G219" s="863"/>
      <c r="H219" s="863"/>
      <c r="I219" s="863"/>
      <c r="J219" s="863"/>
      <c r="K219" s="863"/>
      <c r="L219" s="863"/>
      <c r="M219" s="863"/>
      <c r="N219" s="863"/>
      <c r="O219" s="863"/>
      <c r="P219" s="863"/>
      <c r="Q219" s="863"/>
      <c r="R219" s="863"/>
      <c r="S219" s="863"/>
      <c r="T219" s="863"/>
      <c r="U219" s="863"/>
      <c r="V219" s="863"/>
    </row>
    <row r="220" spans="1:22" x14ac:dyDescent="0.25">
      <c r="A220" s="863"/>
      <c r="B220" s="863"/>
      <c r="C220" s="863"/>
      <c r="D220" s="863"/>
      <c r="E220" s="863"/>
      <c r="F220" s="863"/>
      <c r="G220" s="863"/>
      <c r="H220" s="863"/>
      <c r="I220" s="863"/>
      <c r="J220" s="863"/>
      <c r="K220" s="863"/>
      <c r="L220" s="863"/>
      <c r="M220" s="863"/>
      <c r="N220" s="863"/>
      <c r="O220" s="863"/>
      <c r="P220" s="863"/>
      <c r="Q220" s="863"/>
      <c r="R220" s="863"/>
      <c r="S220" s="863"/>
      <c r="T220" s="863"/>
      <c r="U220" s="863"/>
      <c r="V220" s="863"/>
    </row>
    <row r="221" spans="1:22" x14ac:dyDescent="0.25">
      <c r="A221" s="863"/>
      <c r="B221" s="863"/>
      <c r="C221" s="863"/>
      <c r="D221" s="863"/>
      <c r="E221" s="863"/>
      <c r="F221" s="863"/>
      <c r="G221" s="863"/>
      <c r="H221" s="863"/>
      <c r="I221" s="863"/>
      <c r="J221" s="863"/>
      <c r="K221" s="863"/>
      <c r="L221" s="863"/>
      <c r="M221" s="863"/>
      <c r="N221" s="863"/>
      <c r="O221" s="863"/>
      <c r="P221" s="863"/>
      <c r="Q221" s="863"/>
      <c r="R221" s="863"/>
      <c r="S221" s="863"/>
      <c r="T221" s="863"/>
      <c r="U221" s="863"/>
      <c r="V221" s="863"/>
    </row>
    <row r="222" spans="1:22" x14ac:dyDescent="0.25">
      <c r="A222" s="863"/>
      <c r="B222" s="863"/>
      <c r="C222" s="863"/>
      <c r="D222" s="863"/>
      <c r="E222" s="863"/>
      <c r="F222" s="863"/>
      <c r="G222" s="863"/>
      <c r="H222" s="863"/>
      <c r="I222" s="863"/>
      <c r="J222" s="863"/>
      <c r="K222" s="863"/>
      <c r="L222" s="863"/>
      <c r="M222" s="863"/>
      <c r="N222" s="863"/>
      <c r="O222" s="863"/>
      <c r="P222" s="863"/>
      <c r="Q222" s="863"/>
      <c r="R222" s="863"/>
      <c r="S222" s="863"/>
      <c r="T222" s="863"/>
      <c r="U222" s="863"/>
      <c r="V222" s="863"/>
    </row>
    <row r="223" spans="1:22" x14ac:dyDescent="0.25">
      <c r="A223" s="863"/>
      <c r="B223" s="863"/>
      <c r="C223" s="863"/>
      <c r="D223" s="863"/>
      <c r="E223" s="863"/>
      <c r="F223" s="863"/>
      <c r="G223" s="863"/>
      <c r="H223" s="863"/>
      <c r="I223" s="863"/>
      <c r="J223" s="863"/>
      <c r="K223" s="863"/>
      <c r="L223" s="863"/>
      <c r="M223" s="863"/>
      <c r="N223" s="863"/>
      <c r="O223" s="863"/>
      <c r="P223" s="863"/>
      <c r="Q223" s="863"/>
      <c r="R223" s="863"/>
      <c r="S223" s="863"/>
      <c r="T223" s="863"/>
      <c r="U223" s="863"/>
      <c r="V223" s="863"/>
    </row>
    <row r="224" spans="1:22" x14ac:dyDescent="0.25">
      <c r="A224" s="863"/>
      <c r="B224" s="863"/>
      <c r="C224" s="863"/>
      <c r="D224" s="863"/>
      <c r="E224" s="863"/>
      <c r="F224" s="863"/>
      <c r="G224" s="863"/>
      <c r="H224" s="863"/>
      <c r="I224" s="863"/>
      <c r="J224" s="863"/>
      <c r="K224" s="863"/>
      <c r="L224" s="863"/>
      <c r="M224" s="863"/>
      <c r="N224" s="863"/>
      <c r="O224" s="863"/>
      <c r="P224" s="863"/>
      <c r="Q224" s="863"/>
      <c r="R224" s="863"/>
      <c r="S224" s="863"/>
      <c r="T224" s="863"/>
      <c r="U224" s="863"/>
      <c r="V224" s="863"/>
    </row>
    <row r="225" spans="1:22" x14ac:dyDescent="0.25">
      <c r="A225" s="863"/>
      <c r="B225" s="863"/>
      <c r="C225" s="863"/>
      <c r="D225" s="863"/>
      <c r="E225" s="863"/>
      <c r="F225" s="863"/>
      <c r="G225" s="863"/>
      <c r="H225" s="863"/>
      <c r="I225" s="863"/>
      <c r="J225" s="863"/>
      <c r="K225" s="863"/>
      <c r="L225" s="863"/>
      <c r="M225" s="863"/>
      <c r="N225" s="863"/>
      <c r="O225" s="863"/>
      <c r="P225" s="863"/>
      <c r="Q225" s="863"/>
      <c r="R225" s="863"/>
      <c r="S225" s="863"/>
      <c r="T225" s="863"/>
      <c r="U225" s="863"/>
      <c r="V225" s="863"/>
    </row>
    <row r="226" spans="1:22" x14ac:dyDescent="0.25">
      <c r="A226" s="863"/>
      <c r="B226" s="863"/>
      <c r="C226" s="863"/>
      <c r="D226" s="863"/>
      <c r="E226" s="863"/>
      <c r="F226" s="863"/>
      <c r="G226" s="863"/>
      <c r="H226" s="863"/>
      <c r="I226" s="863"/>
      <c r="J226" s="863"/>
      <c r="K226" s="863"/>
      <c r="L226" s="863"/>
      <c r="M226" s="863"/>
      <c r="N226" s="863"/>
      <c r="O226" s="863"/>
      <c r="P226" s="863"/>
      <c r="Q226" s="863"/>
      <c r="R226" s="863"/>
      <c r="S226" s="863"/>
      <c r="T226" s="863"/>
      <c r="U226" s="863"/>
      <c r="V226" s="863"/>
    </row>
    <row r="227" spans="1:22" x14ac:dyDescent="0.25">
      <c r="A227" s="863"/>
      <c r="B227" s="863"/>
      <c r="C227" s="863"/>
      <c r="D227" s="863"/>
      <c r="E227" s="863"/>
      <c r="F227" s="863"/>
      <c r="G227" s="863"/>
      <c r="H227" s="863"/>
      <c r="I227" s="863"/>
      <c r="J227" s="863"/>
      <c r="K227" s="863"/>
      <c r="L227" s="863"/>
      <c r="M227" s="863"/>
      <c r="N227" s="863"/>
      <c r="O227" s="863"/>
      <c r="P227" s="863"/>
      <c r="Q227" s="863"/>
      <c r="R227" s="863"/>
      <c r="S227" s="863"/>
      <c r="T227" s="863"/>
      <c r="U227" s="863"/>
      <c r="V227" s="863"/>
    </row>
    <row r="228" spans="1:22" x14ac:dyDescent="0.25">
      <c r="A228" s="863"/>
      <c r="B228" s="863"/>
      <c r="C228" s="863"/>
      <c r="D228" s="863"/>
      <c r="E228" s="863"/>
      <c r="F228" s="863"/>
      <c r="G228" s="863"/>
      <c r="H228" s="863"/>
      <c r="I228" s="863"/>
      <c r="J228" s="863"/>
      <c r="K228" s="863"/>
      <c r="L228" s="863"/>
      <c r="M228" s="863"/>
      <c r="N228" s="863"/>
      <c r="O228" s="863"/>
      <c r="P228" s="863"/>
      <c r="Q228" s="863"/>
      <c r="R228" s="863"/>
      <c r="S228" s="863"/>
      <c r="T228" s="863"/>
      <c r="U228" s="863"/>
      <c r="V228" s="863"/>
    </row>
  </sheetData>
  <sheetProtection algorithmName="SHA-512" hashValue="rzJbfMjw+be1pCscV79dSB/tn4KjIrm1pfXFuURNYzCdtHwt1lPd31/BWO3Qbh013jrTpl7oi2p7TWAehZbq6A==" saltValue="hI3aQSQQ2W1G82oQqj/A8g==" spinCount="100000" sheet="1" objects="1" scenarios="1"/>
  <mergeCells count="2">
    <mergeCell ref="A1:V114"/>
    <mergeCell ref="A115:V228"/>
  </mergeCells>
  <printOptions horizontalCentered="1"/>
  <pageMargins left="0.23622047244094491" right="0.23622047244094491" top="0.23622047244094491" bottom="0.23622047244094491" header="0.31496062992125984" footer="0.31496062992125984"/>
  <pageSetup paperSize="9" scale="49" orientation="portrait" r:id="rId1"/>
  <rowBreaks count="1" manualBreakCount="1">
    <brk id="105" max="21"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0000"/>
  </sheetPr>
  <dimension ref="A1:AA43"/>
  <sheetViews>
    <sheetView view="pageBreakPreview" zoomScaleNormal="100" zoomScaleSheetLayoutView="100" workbookViewId="0">
      <selection activeCell="S5" sqref="S5"/>
    </sheetView>
  </sheetViews>
  <sheetFormatPr defaultRowHeight="12.75" x14ac:dyDescent="0.25"/>
  <cols>
    <col min="1" max="1" width="1.7109375" style="1" customWidth="1"/>
    <col min="2" max="2" width="0.85546875" style="1" customWidth="1"/>
    <col min="3" max="3" width="15.140625" style="1" customWidth="1"/>
    <col min="4" max="4" width="1.7109375" style="1" customWidth="1"/>
    <col min="5" max="5" width="47.85546875" style="1" customWidth="1"/>
    <col min="6" max="6" width="1.7109375" style="1" customWidth="1"/>
    <col min="7" max="7" width="2.42578125" style="1" customWidth="1"/>
    <col min="8" max="8" width="1.7109375" style="1" customWidth="1"/>
    <col min="9" max="9" width="23.5703125" style="1" customWidth="1"/>
    <col min="10" max="10" width="1.7109375" style="1" customWidth="1"/>
    <col min="11" max="11" width="10.85546875" style="11" customWidth="1"/>
    <col min="12" max="12" width="1.7109375" style="11" customWidth="1"/>
    <col min="13" max="13" width="13" style="12" customWidth="1"/>
    <col min="14" max="14" width="1.7109375" style="13" customWidth="1"/>
    <col min="15" max="15" width="11.42578125" style="12" customWidth="1"/>
    <col min="16" max="16" width="0.85546875" style="1" customWidth="1"/>
    <col min="17" max="17" width="1.7109375" style="1" customWidth="1"/>
    <col min="18" max="16384" width="9.140625" style="1"/>
  </cols>
  <sheetData>
    <row r="1" spans="1:27" ht="8.1" customHeight="1" x14ac:dyDescent="0.25">
      <c r="A1" s="166"/>
      <c r="B1" s="145"/>
      <c r="C1" s="145"/>
      <c r="D1" s="145"/>
      <c r="E1" s="145"/>
      <c r="F1" s="145"/>
      <c r="G1" s="145"/>
      <c r="H1" s="145"/>
      <c r="I1" s="145"/>
      <c r="J1" s="145"/>
      <c r="K1" s="161"/>
      <c r="L1" s="161"/>
      <c r="M1" s="162"/>
      <c r="N1" s="163"/>
      <c r="O1" s="162"/>
      <c r="P1" s="145"/>
      <c r="Q1" s="147"/>
    </row>
    <row r="2" spans="1:27" s="100" customFormat="1" ht="39.950000000000003" customHeight="1" x14ac:dyDescent="0.25">
      <c r="A2" s="105"/>
      <c r="B2" s="660"/>
      <c r="C2" s="661"/>
      <c r="D2" s="661"/>
      <c r="E2" s="661"/>
      <c r="F2" s="661"/>
      <c r="G2" s="662"/>
      <c r="H2" s="92"/>
      <c r="I2" s="986"/>
      <c r="J2" s="987"/>
      <c r="K2" s="987"/>
      <c r="L2" s="987"/>
      <c r="M2" s="987"/>
      <c r="N2" s="987"/>
      <c r="O2" s="987"/>
      <c r="P2" s="988"/>
      <c r="Q2" s="141"/>
      <c r="R2" s="97"/>
      <c r="S2" s="97"/>
      <c r="T2" s="97"/>
      <c r="U2" s="97"/>
      <c r="V2" s="97"/>
      <c r="W2" s="97"/>
      <c r="X2" s="97"/>
      <c r="Y2" s="97"/>
      <c r="Z2" s="97"/>
      <c r="AA2" s="92"/>
    </row>
    <row r="3" spans="1:27" s="100" customFormat="1" ht="15" customHeight="1" x14ac:dyDescent="0.25">
      <c r="A3" s="105"/>
      <c r="B3" s="677" t="s">
        <v>190</v>
      </c>
      <c r="C3" s="678"/>
      <c r="D3" s="678"/>
      <c r="E3" s="678"/>
      <c r="F3" s="678"/>
      <c r="G3" s="679"/>
      <c r="H3" s="92"/>
      <c r="I3" s="989"/>
      <c r="J3" s="990"/>
      <c r="K3" s="990"/>
      <c r="L3" s="990"/>
      <c r="M3" s="990"/>
      <c r="N3" s="990"/>
      <c r="O3" s="990"/>
      <c r="P3" s="991"/>
      <c r="Q3" s="141"/>
      <c r="R3" s="97"/>
      <c r="S3" s="97"/>
      <c r="T3" s="97"/>
      <c r="U3" s="97"/>
      <c r="V3" s="97"/>
      <c r="W3" s="97"/>
      <c r="X3" s="97"/>
      <c r="Y3" s="97"/>
      <c r="Z3" s="97"/>
      <c r="AA3" s="92"/>
    </row>
    <row r="4" spans="1:27" s="100" customFormat="1" ht="15" customHeight="1" x14ac:dyDescent="0.25">
      <c r="A4" s="105"/>
      <c r="B4" s="677" t="s">
        <v>115</v>
      </c>
      <c r="C4" s="678"/>
      <c r="D4" s="678"/>
      <c r="E4" s="678"/>
      <c r="F4" s="678"/>
      <c r="G4" s="679"/>
      <c r="H4" s="92"/>
      <c r="I4" s="989"/>
      <c r="J4" s="990"/>
      <c r="K4" s="990"/>
      <c r="L4" s="990"/>
      <c r="M4" s="990"/>
      <c r="N4" s="990"/>
      <c r="O4" s="990"/>
      <c r="P4" s="991"/>
      <c r="Q4" s="141"/>
      <c r="R4" s="97"/>
      <c r="S4" s="97"/>
      <c r="T4" s="97"/>
      <c r="U4" s="97"/>
      <c r="V4" s="97"/>
      <c r="W4" s="97"/>
      <c r="X4" s="97"/>
      <c r="Y4" s="97"/>
      <c r="Z4" s="97"/>
      <c r="AA4" s="92"/>
    </row>
    <row r="5" spans="1:27" s="100" customFormat="1" ht="15" customHeight="1" x14ac:dyDescent="0.25">
      <c r="A5" s="105"/>
      <c r="B5" s="997" t="s">
        <v>160</v>
      </c>
      <c r="C5" s="998"/>
      <c r="D5" s="998"/>
      <c r="E5" s="998"/>
      <c r="F5" s="998"/>
      <c r="G5" s="999"/>
      <c r="H5" s="92"/>
      <c r="I5" s="989"/>
      <c r="J5" s="990"/>
      <c r="K5" s="990"/>
      <c r="L5" s="990"/>
      <c r="M5" s="990"/>
      <c r="N5" s="990"/>
      <c r="O5" s="990"/>
      <c r="P5" s="991"/>
      <c r="Q5" s="141"/>
      <c r="R5" s="97"/>
      <c r="S5" s="97"/>
      <c r="T5" s="97"/>
      <c r="U5" s="97"/>
      <c r="V5" s="97"/>
      <c r="W5" s="97"/>
      <c r="X5" s="97"/>
      <c r="Y5" s="97"/>
      <c r="Z5" s="97"/>
      <c r="AA5" s="92"/>
    </row>
    <row r="6" spans="1:27" s="100" customFormat="1" ht="15" customHeight="1" x14ac:dyDescent="0.25">
      <c r="A6" s="105"/>
      <c r="B6" s="680" t="s">
        <v>114</v>
      </c>
      <c r="C6" s="681"/>
      <c r="D6" s="681"/>
      <c r="E6" s="681"/>
      <c r="F6" s="681"/>
      <c r="G6" s="682"/>
      <c r="H6" s="140"/>
      <c r="I6" s="992"/>
      <c r="J6" s="993"/>
      <c r="K6" s="993"/>
      <c r="L6" s="993"/>
      <c r="M6" s="993"/>
      <c r="N6" s="993"/>
      <c r="O6" s="993"/>
      <c r="P6" s="994"/>
      <c r="Q6" s="141"/>
      <c r="R6" s="97"/>
      <c r="S6" s="97"/>
      <c r="T6" s="97"/>
      <c r="U6" s="97"/>
      <c r="V6" s="97"/>
      <c r="W6" s="97"/>
      <c r="X6" s="97"/>
      <c r="Y6" s="97"/>
      <c r="Z6" s="97"/>
      <c r="AA6" s="92"/>
    </row>
    <row r="7" spans="1:27" s="101" customFormat="1" ht="8.1" customHeight="1" x14ac:dyDescent="0.25">
      <c r="A7" s="113"/>
      <c r="B7" s="94"/>
      <c r="C7" s="94"/>
      <c r="D7" s="94"/>
      <c r="E7" s="94"/>
      <c r="F7" s="94"/>
      <c r="G7" s="94"/>
      <c r="H7" s="94"/>
      <c r="I7" s="94"/>
      <c r="J7" s="94"/>
      <c r="K7" s="75"/>
      <c r="L7" s="75"/>
      <c r="M7" s="76"/>
      <c r="N7" s="77"/>
      <c r="O7" s="76"/>
      <c r="P7" s="94"/>
      <c r="Q7" s="114"/>
    </row>
    <row r="8" spans="1:27" s="6" customFormat="1" ht="20.100000000000001" customHeight="1" x14ac:dyDescent="0.25">
      <c r="A8" s="113"/>
      <c r="B8" s="1000" t="s">
        <v>55</v>
      </c>
      <c r="C8" s="1001"/>
      <c r="D8" s="1001"/>
      <c r="E8" s="1001"/>
      <c r="F8" s="1001"/>
      <c r="G8" s="1001"/>
      <c r="H8" s="1001"/>
      <c r="I8" s="1001"/>
      <c r="J8" s="1001"/>
      <c r="K8" s="1001"/>
      <c r="L8" s="1001"/>
      <c r="M8" s="1001"/>
      <c r="N8" s="1001"/>
      <c r="O8" s="1001"/>
      <c r="P8" s="1002"/>
      <c r="Q8" s="114"/>
    </row>
    <row r="9" spans="1:27" s="10" customFormat="1" ht="3.75" customHeight="1" x14ac:dyDescent="0.25">
      <c r="A9" s="142"/>
      <c r="B9" s="65"/>
      <c r="C9" s="66"/>
      <c r="D9" s="67"/>
      <c r="E9" s="68"/>
      <c r="F9" s="68"/>
      <c r="G9" s="68"/>
      <c r="H9" s="68"/>
      <c r="I9" s="68"/>
      <c r="J9" s="69"/>
      <c r="K9" s="68"/>
      <c r="L9" s="69"/>
      <c r="M9" s="70"/>
      <c r="N9" s="69"/>
      <c r="O9" s="68"/>
      <c r="P9" s="71"/>
      <c r="Q9" s="143"/>
    </row>
    <row r="10" spans="1:27" s="9" customFormat="1" ht="12.75" customHeight="1" x14ac:dyDescent="0.25">
      <c r="A10" s="134"/>
      <c r="B10" s="57"/>
      <c r="C10" s="1003" t="s">
        <v>91</v>
      </c>
      <c r="D10" s="1004"/>
      <c r="E10" s="1004"/>
      <c r="F10" s="1004"/>
      <c r="G10" s="1004"/>
      <c r="H10" s="1004"/>
      <c r="I10" s="1004"/>
      <c r="J10" s="1004"/>
      <c r="K10" s="1004"/>
      <c r="L10" s="1004"/>
      <c r="M10" s="1004"/>
      <c r="N10" s="1004"/>
      <c r="O10" s="1005"/>
      <c r="P10" s="58"/>
      <c r="Q10" s="135"/>
    </row>
    <row r="11" spans="1:27" ht="12.75" customHeight="1" x14ac:dyDescent="0.25">
      <c r="A11" s="105"/>
      <c r="B11" s="26"/>
      <c r="C11" s="1003" t="s">
        <v>92</v>
      </c>
      <c r="D11" s="1004"/>
      <c r="E11" s="1004"/>
      <c r="F11" s="1004"/>
      <c r="G11" s="1004"/>
      <c r="H11" s="1004"/>
      <c r="I11" s="1004"/>
      <c r="J11" s="1004"/>
      <c r="K11" s="1004"/>
      <c r="L11" s="1004"/>
      <c r="M11" s="1004"/>
      <c r="N11" s="1004"/>
      <c r="O11" s="1005"/>
      <c r="P11" s="27"/>
      <c r="Q11" s="106"/>
    </row>
    <row r="12" spans="1:27" ht="12.75" customHeight="1" x14ac:dyDescent="0.25">
      <c r="A12" s="105"/>
      <c r="B12" s="26"/>
      <c r="C12" s="1003" t="s">
        <v>93</v>
      </c>
      <c r="D12" s="1004"/>
      <c r="E12" s="1004"/>
      <c r="F12" s="1004"/>
      <c r="G12" s="1004"/>
      <c r="H12" s="1004"/>
      <c r="I12" s="1004"/>
      <c r="J12" s="1004"/>
      <c r="K12" s="1004"/>
      <c r="L12" s="1004"/>
      <c r="M12" s="1004"/>
      <c r="N12" s="1004"/>
      <c r="O12" s="1005"/>
      <c r="P12" s="27"/>
      <c r="Q12" s="106"/>
    </row>
    <row r="13" spans="1:27" ht="12.75" customHeight="1" x14ac:dyDescent="0.25">
      <c r="A13" s="105"/>
      <c r="B13" s="26"/>
      <c r="C13" s="1003" t="s">
        <v>94</v>
      </c>
      <c r="D13" s="1004"/>
      <c r="E13" s="1004"/>
      <c r="F13" s="1004"/>
      <c r="G13" s="1004"/>
      <c r="H13" s="1004"/>
      <c r="I13" s="1004"/>
      <c r="J13" s="1004"/>
      <c r="K13" s="1004"/>
      <c r="L13" s="1004"/>
      <c r="M13" s="1004"/>
      <c r="N13" s="1004"/>
      <c r="O13" s="1005"/>
      <c r="P13" s="27"/>
      <c r="Q13" s="106"/>
    </row>
    <row r="14" spans="1:27" ht="12.75" customHeight="1" x14ac:dyDescent="0.25">
      <c r="A14" s="105"/>
      <c r="B14" s="26"/>
      <c r="C14" s="1003" t="s">
        <v>464</v>
      </c>
      <c r="D14" s="1004"/>
      <c r="E14" s="1004"/>
      <c r="F14" s="1004"/>
      <c r="G14" s="1004"/>
      <c r="H14" s="1004"/>
      <c r="I14" s="1004"/>
      <c r="J14" s="1004"/>
      <c r="K14" s="1004"/>
      <c r="L14" s="1004"/>
      <c r="M14" s="1004"/>
      <c r="N14" s="1004"/>
      <c r="O14" s="1005"/>
      <c r="P14" s="27"/>
      <c r="Q14" s="106"/>
    </row>
    <row r="15" spans="1:27" ht="12.75" customHeight="1" x14ac:dyDescent="0.25">
      <c r="A15" s="105"/>
      <c r="B15" s="26"/>
      <c r="C15" s="1003" t="s">
        <v>95</v>
      </c>
      <c r="D15" s="1004"/>
      <c r="E15" s="1004"/>
      <c r="F15" s="1004"/>
      <c r="G15" s="1004"/>
      <c r="H15" s="1004"/>
      <c r="I15" s="1004"/>
      <c r="J15" s="1004"/>
      <c r="K15" s="1004"/>
      <c r="L15" s="1004"/>
      <c r="M15" s="1004"/>
      <c r="N15" s="1004"/>
      <c r="O15" s="1005"/>
      <c r="P15" s="27"/>
      <c r="Q15" s="106"/>
    </row>
    <row r="16" spans="1:27" ht="12.75" customHeight="1" x14ac:dyDescent="0.25">
      <c r="A16" s="105"/>
      <c r="B16" s="26"/>
      <c r="C16" s="1003" t="s">
        <v>90</v>
      </c>
      <c r="D16" s="1004"/>
      <c r="E16" s="1004"/>
      <c r="F16" s="1004"/>
      <c r="G16" s="1004"/>
      <c r="H16" s="1004"/>
      <c r="I16" s="1004"/>
      <c r="J16" s="1004"/>
      <c r="K16" s="1004"/>
      <c r="L16" s="1004"/>
      <c r="M16" s="1004"/>
      <c r="N16" s="1004"/>
      <c r="O16" s="1005"/>
      <c r="P16" s="27"/>
      <c r="Q16" s="106"/>
    </row>
    <row r="17" spans="1:17" ht="12.75" customHeight="1" x14ac:dyDescent="0.25">
      <c r="A17" s="105"/>
      <c r="B17" s="26"/>
      <c r="C17" s="1003" t="s">
        <v>96</v>
      </c>
      <c r="D17" s="1004"/>
      <c r="E17" s="1004"/>
      <c r="F17" s="1004"/>
      <c r="G17" s="1004"/>
      <c r="H17" s="1004"/>
      <c r="I17" s="1004"/>
      <c r="J17" s="1004"/>
      <c r="K17" s="1004"/>
      <c r="L17" s="1004"/>
      <c r="M17" s="1004"/>
      <c r="N17" s="1004"/>
      <c r="O17" s="1005"/>
      <c r="P17" s="27"/>
      <c r="Q17" s="106"/>
    </row>
    <row r="18" spans="1:17" ht="12.75" customHeight="1" x14ac:dyDescent="0.25">
      <c r="A18" s="105"/>
      <c r="B18" s="26"/>
      <c r="C18" s="1003" t="s">
        <v>97</v>
      </c>
      <c r="D18" s="1004"/>
      <c r="E18" s="1004"/>
      <c r="F18" s="1004"/>
      <c r="G18" s="1004"/>
      <c r="H18" s="1004"/>
      <c r="I18" s="1004"/>
      <c r="J18" s="1004"/>
      <c r="K18" s="1004"/>
      <c r="L18" s="1004"/>
      <c r="M18" s="1004"/>
      <c r="N18" s="1004"/>
      <c r="O18" s="1005"/>
      <c r="P18" s="27"/>
      <c r="Q18" s="106"/>
    </row>
    <row r="19" spans="1:17" ht="12.75" customHeight="1" x14ac:dyDescent="0.25">
      <c r="A19" s="105"/>
      <c r="B19" s="26"/>
      <c r="C19" s="1003" t="s">
        <v>98</v>
      </c>
      <c r="D19" s="1004"/>
      <c r="E19" s="1004"/>
      <c r="F19" s="1004"/>
      <c r="G19" s="1004"/>
      <c r="H19" s="1004"/>
      <c r="I19" s="1004"/>
      <c r="J19" s="1004"/>
      <c r="K19" s="1004"/>
      <c r="L19" s="1004"/>
      <c r="M19" s="1004"/>
      <c r="N19" s="1004"/>
      <c r="O19" s="1005"/>
      <c r="P19" s="27"/>
      <c r="Q19" s="106"/>
    </row>
    <row r="20" spans="1:17" ht="12.75" customHeight="1" x14ac:dyDescent="0.25">
      <c r="A20" s="105"/>
      <c r="B20" s="319"/>
      <c r="C20" s="1003" t="s">
        <v>362</v>
      </c>
      <c r="D20" s="1004"/>
      <c r="E20" s="1004"/>
      <c r="F20" s="1004"/>
      <c r="G20" s="1004"/>
      <c r="H20" s="1004"/>
      <c r="I20" s="1004"/>
      <c r="J20" s="1004"/>
      <c r="K20" s="1004"/>
      <c r="L20" s="1004"/>
      <c r="M20" s="1004"/>
      <c r="N20" s="1004"/>
      <c r="O20" s="1005"/>
      <c r="P20" s="318"/>
      <c r="Q20" s="106"/>
    </row>
    <row r="21" spans="1:17" ht="12.75" customHeight="1" thickBot="1" x14ac:dyDescent="0.3">
      <c r="A21" s="105"/>
      <c r="B21" s="379"/>
      <c r="C21" s="424"/>
      <c r="D21" s="425"/>
      <c r="E21" s="425"/>
      <c r="F21" s="425"/>
      <c r="G21" s="425"/>
      <c r="H21" s="425"/>
      <c r="I21" s="425"/>
      <c r="J21" s="425"/>
      <c r="K21" s="425"/>
      <c r="L21" s="425"/>
      <c r="M21" s="425"/>
      <c r="N21" s="425"/>
      <c r="O21" s="426"/>
      <c r="P21" s="380"/>
      <c r="Q21" s="106"/>
    </row>
    <row r="22" spans="1:17" ht="12.75" customHeight="1" thickBot="1" x14ac:dyDescent="0.3">
      <c r="A22" s="105"/>
      <c r="B22" s="379"/>
      <c r="C22" s="1012" t="s">
        <v>459</v>
      </c>
      <c r="D22" s="1013"/>
      <c r="E22" s="1013"/>
      <c r="F22" s="1014"/>
      <c r="G22" s="423"/>
      <c r="H22" s="423"/>
      <c r="I22" s="1012" t="s">
        <v>460</v>
      </c>
      <c r="J22" s="1013"/>
      <c r="K22" s="1013"/>
      <c r="L22" s="1013"/>
      <c r="M22" s="1013"/>
      <c r="N22" s="1013"/>
      <c r="O22" s="1014"/>
      <c r="P22" s="380"/>
      <c r="Q22" s="106"/>
    </row>
    <row r="23" spans="1:17" ht="12.75" customHeight="1" x14ac:dyDescent="0.25">
      <c r="A23" s="105"/>
      <c r="B23" s="379"/>
      <c r="C23" s="427"/>
      <c r="D23" s="423"/>
      <c r="E23" s="423"/>
      <c r="F23" s="428"/>
      <c r="G23" s="423"/>
      <c r="H23" s="423"/>
      <c r="I23" s="427"/>
      <c r="J23" s="423"/>
      <c r="K23" s="423"/>
      <c r="L23" s="423"/>
      <c r="M23" s="423"/>
      <c r="N23" s="423"/>
      <c r="O23" s="428"/>
      <c r="P23" s="380"/>
      <c r="Q23" s="106"/>
    </row>
    <row r="24" spans="1:17" ht="12.75" customHeight="1" x14ac:dyDescent="0.25">
      <c r="A24" s="105"/>
      <c r="B24" s="379"/>
      <c r="C24" s="383" t="s">
        <v>2</v>
      </c>
      <c r="D24" s="374"/>
      <c r="E24" s="518" t="s">
        <v>100</v>
      </c>
      <c r="F24" s="429"/>
      <c r="G24" s="397"/>
      <c r="H24" s="397"/>
      <c r="I24" s="383" t="s">
        <v>461</v>
      </c>
      <c r="J24" s="374"/>
      <c r="K24" s="995"/>
      <c r="L24" s="995"/>
      <c r="M24" s="995"/>
      <c r="N24" s="995"/>
      <c r="O24" s="996"/>
      <c r="P24" s="380"/>
      <c r="Q24" s="106"/>
    </row>
    <row r="25" spans="1:17" ht="6" customHeight="1" x14ac:dyDescent="0.25">
      <c r="A25" s="105"/>
      <c r="B25" s="379"/>
      <c r="C25" s="383"/>
      <c r="D25" s="374"/>
      <c r="E25" s="411"/>
      <c r="F25" s="429"/>
      <c r="G25" s="407"/>
      <c r="H25" s="397"/>
      <c r="I25" s="383"/>
      <c r="J25" s="374"/>
      <c r="K25" s="684"/>
      <c r="L25" s="684"/>
      <c r="M25" s="684"/>
      <c r="N25" s="684"/>
      <c r="O25" s="1006"/>
      <c r="P25" s="380"/>
      <c r="Q25" s="106"/>
    </row>
    <row r="26" spans="1:17" ht="12.75" customHeight="1" x14ac:dyDescent="0.25">
      <c r="A26" s="105"/>
      <c r="B26" s="379"/>
      <c r="C26" s="383" t="s">
        <v>3</v>
      </c>
      <c r="D26" s="374"/>
      <c r="E26" s="518" t="s">
        <v>101</v>
      </c>
      <c r="F26" s="429"/>
      <c r="G26" s="397"/>
      <c r="H26" s="397"/>
      <c r="I26" s="383" t="s">
        <v>462</v>
      </c>
      <c r="J26" s="374"/>
      <c r="K26" s="995"/>
      <c r="L26" s="995"/>
      <c r="M26" s="995"/>
      <c r="N26" s="995"/>
      <c r="O26" s="996"/>
      <c r="P26" s="380"/>
      <c r="Q26" s="106"/>
    </row>
    <row r="27" spans="1:17" ht="6" customHeight="1" x14ac:dyDescent="0.25">
      <c r="A27" s="105"/>
      <c r="B27" s="379"/>
      <c r="C27" s="383"/>
      <c r="D27" s="374"/>
      <c r="E27" s="411"/>
      <c r="F27" s="429"/>
      <c r="G27" s="407"/>
      <c r="H27" s="397"/>
      <c r="I27" s="383"/>
      <c r="J27" s="374"/>
      <c r="K27" s="684"/>
      <c r="L27" s="684"/>
      <c r="M27" s="684"/>
      <c r="N27" s="684"/>
      <c r="O27" s="1006"/>
      <c r="P27" s="380"/>
      <c r="Q27" s="106"/>
    </row>
    <row r="28" spans="1:17" ht="12.75" customHeight="1" x14ac:dyDescent="0.25">
      <c r="A28" s="105"/>
      <c r="B28" s="379"/>
      <c r="C28" s="383" t="s">
        <v>4</v>
      </c>
      <c r="D28" s="374"/>
      <c r="E28" s="519">
        <v>255005</v>
      </c>
      <c r="F28" s="430"/>
      <c r="G28" s="408"/>
      <c r="H28" s="408"/>
      <c r="I28" s="383" t="s">
        <v>463</v>
      </c>
      <c r="J28" s="374"/>
      <c r="K28" s="1007"/>
      <c r="L28" s="1007"/>
      <c r="M28" s="1007"/>
      <c r="N28" s="1007"/>
      <c r="O28" s="1008"/>
      <c r="P28" s="380"/>
      <c r="Q28" s="106"/>
    </row>
    <row r="29" spans="1:17" ht="6" customHeight="1" x14ac:dyDescent="0.25">
      <c r="A29" s="105"/>
      <c r="B29" s="379"/>
      <c r="C29" s="383"/>
      <c r="D29" s="374"/>
      <c r="E29" s="411"/>
      <c r="F29" s="429"/>
      <c r="G29" s="407"/>
      <c r="H29" s="397"/>
      <c r="I29" s="383"/>
      <c r="J29" s="374"/>
      <c r="K29" s="684"/>
      <c r="L29" s="684"/>
      <c r="M29" s="684"/>
      <c r="N29" s="684"/>
      <c r="O29" s="1006"/>
      <c r="P29" s="380"/>
      <c r="Q29" s="106"/>
    </row>
    <row r="30" spans="1:17" ht="12.75" customHeight="1" x14ac:dyDescent="0.25">
      <c r="A30" s="105"/>
      <c r="B30" s="26"/>
      <c r="C30" s="383" t="s">
        <v>5</v>
      </c>
      <c r="D30" s="374"/>
      <c r="E30" s="520" t="s">
        <v>102</v>
      </c>
      <c r="F30" s="431"/>
      <c r="G30" s="422"/>
      <c r="H30" s="422"/>
      <c r="I30" s="383" t="s">
        <v>156</v>
      </c>
      <c r="J30" s="374"/>
      <c r="K30" s="1010"/>
      <c r="L30" s="1010"/>
      <c r="M30" s="1010"/>
      <c r="N30" s="1010"/>
      <c r="O30" s="1011"/>
      <c r="P30" s="27"/>
      <c r="Q30" s="106"/>
    </row>
    <row r="31" spans="1:17" ht="6" customHeight="1" x14ac:dyDescent="0.25">
      <c r="A31" s="105"/>
      <c r="B31" s="379"/>
      <c r="C31" s="383"/>
      <c r="D31" s="374"/>
      <c r="E31" s="411"/>
      <c r="F31" s="429"/>
      <c r="G31" s="407"/>
      <c r="H31" s="397"/>
      <c r="I31" s="383"/>
      <c r="J31" s="374"/>
      <c r="K31" s="684"/>
      <c r="L31" s="684"/>
      <c r="M31" s="684"/>
      <c r="N31" s="684"/>
      <c r="O31" s="1006"/>
      <c r="P31" s="380"/>
      <c r="Q31" s="106"/>
    </row>
    <row r="32" spans="1:17" ht="12.75" customHeight="1" x14ac:dyDescent="0.25">
      <c r="A32" s="105"/>
      <c r="B32" s="379"/>
      <c r="C32" s="383" t="s">
        <v>6</v>
      </c>
      <c r="D32" s="374"/>
      <c r="E32" s="518" t="s">
        <v>103</v>
      </c>
      <c r="F32" s="429"/>
      <c r="G32" s="397"/>
      <c r="H32" s="397"/>
      <c r="I32" s="383" t="s">
        <v>1</v>
      </c>
      <c r="J32" s="374"/>
      <c r="K32" s="995"/>
      <c r="L32" s="995"/>
      <c r="M32" s="995"/>
      <c r="N32" s="995"/>
      <c r="O32" s="996"/>
      <c r="P32" s="380"/>
      <c r="Q32" s="106"/>
    </row>
    <row r="33" spans="1:17" ht="12.75" customHeight="1" thickBot="1" x14ac:dyDescent="0.3">
      <c r="A33" s="105"/>
      <c r="B33" s="379"/>
      <c r="C33" s="432"/>
      <c r="D33" s="433"/>
      <c r="E33" s="433"/>
      <c r="F33" s="434"/>
      <c r="G33" s="423"/>
      <c r="H33" s="423"/>
      <c r="I33" s="432"/>
      <c r="J33" s="433"/>
      <c r="K33" s="433"/>
      <c r="L33" s="433"/>
      <c r="M33" s="433"/>
      <c r="N33" s="433"/>
      <c r="O33" s="434"/>
      <c r="P33" s="380"/>
      <c r="Q33" s="106"/>
    </row>
    <row r="34" spans="1:17" ht="12.75" customHeight="1" x14ac:dyDescent="0.25">
      <c r="A34" s="105"/>
      <c r="B34" s="26"/>
      <c r="C34" s="1009"/>
      <c r="D34" s="1009"/>
      <c r="E34" s="1009"/>
      <c r="F34" s="1009"/>
      <c r="G34" s="1009"/>
      <c r="H34" s="1009"/>
      <c r="I34" s="1009"/>
      <c r="J34" s="1009"/>
      <c r="K34" s="1009"/>
      <c r="L34" s="1009"/>
      <c r="M34" s="1009"/>
      <c r="N34" s="1009"/>
      <c r="O34" s="1009"/>
      <c r="P34" s="27"/>
      <c r="Q34" s="106"/>
    </row>
    <row r="35" spans="1:17" ht="12.75" customHeight="1" x14ac:dyDescent="0.25">
      <c r="A35" s="105"/>
      <c r="B35" s="26"/>
      <c r="C35" s="1009"/>
      <c r="D35" s="1009"/>
      <c r="E35" s="1009"/>
      <c r="F35" s="1009"/>
      <c r="G35" s="1009"/>
      <c r="H35" s="1009"/>
      <c r="I35" s="1009"/>
      <c r="J35" s="1009"/>
      <c r="K35" s="1009"/>
      <c r="L35" s="1009"/>
      <c r="M35" s="1009"/>
      <c r="N35" s="1009"/>
      <c r="O35" s="1009"/>
      <c r="P35" s="27"/>
      <c r="Q35" s="106"/>
    </row>
    <row r="36" spans="1:17" ht="8.1" customHeight="1" x14ac:dyDescent="0.25">
      <c r="A36" s="105"/>
      <c r="B36" s="28"/>
      <c r="C36" s="34"/>
      <c r="D36" s="34"/>
      <c r="E36" s="34"/>
      <c r="F36" s="34"/>
      <c r="G36" s="34"/>
      <c r="H36" s="34"/>
      <c r="I36" s="34"/>
      <c r="J36" s="34"/>
      <c r="K36" s="78"/>
      <c r="L36" s="78"/>
      <c r="M36" s="79"/>
      <c r="N36" s="80"/>
      <c r="O36" s="79"/>
      <c r="P36" s="33"/>
      <c r="Q36" s="106"/>
    </row>
    <row r="37" spans="1:17" s="6" customFormat="1" ht="20.100000000000001" customHeight="1" x14ac:dyDescent="0.25">
      <c r="A37" s="113"/>
      <c r="B37" s="744" t="str">
        <f>Summary!B65</f>
        <v>SUBMIT COMPLETED ORDER FORMS TO kellym@exposolutions.co.za OR FAX TO: 011 - 704 1734</v>
      </c>
      <c r="C37" s="744"/>
      <c r="D37" s="744"/>
      <c r="E37" s="744"/>
      <c r="F37" s="744"/>
      <c r="G37" s="744"/>
      <c r="H37" s="744"/>
      <c r="I37" s="744"/>
      <c r="J37" s="744"/>
      <c r="K37" s="744"/>
      <c r="L37" s="744"/>
      <c r="M37" s="744"/>
      <c r="N37" s="744"/>
      <c r="O37" s="744"/>
      <c r="P37" s="744"/>
      <c r="Q37" s="114"/>
    </row>
    <row r="38" spans="1:17" s="6" customFormat="1" ht="8.1" customHeight="1" x14ac:dyDescent="0.25">
      <c r="A38" s="113"/>
      <c r="B38" s="94"/>
      <c r="C38" s="94"/>
      <c r="D38" s="94"/>
      <c r="E38" s="94"/>
      <c r="F38" s="94"/>
      <c r="G38" s="94"/>
      <c r="H38" s="94"/>
      <c r="I38" s="94"/>
      <c r="J38" s="94"/>
      <c r="K38" s="94"/>
      <c r="L38" s="94"/>
      <c r="M38" s="53"/>
      <c r="N38" s="94"/>
      <c r="O38" s="94"/>
      <c r="P38" s="94"/>
      <c r="Q38" s="114"/>
    </row>
    <row r="39" spans="1:17" s="6" customFormat="1" ht="24.95" customHeight="1" x14ac:dyDescent="0.25">
      <c r="A39" s="113"/>
      <c r="B39" s="732" t="str">
        <f>'Fascia '!B38:P38</f>
        <v>DEADLINE FOR THIS FORM IS FRIDAY, 28 SEPTEMBER 2018. FORMS SUBMITTED AFTER THIS DATE INCUR A 20% LATE-ORDER SURCHARGE / PAYMENT IS DUE ON PRESENTATION OF INVOICE / PAYMENT IS REQUIRED IN FULL PRIOR TO DELIVERY OF ORDERED SERVICES</v>
      </c>
      <c r="C39" s="733"/>
      <c r="D39" s="733"/>
      <c r="E39" s="733"/>
      <c r="F39" s="733"/>
      <c r="G39" s="733"/>
      <c r="H39" s="733"/>
      <c r="I39" s="733"/>
      <c r="J39" s="733"/>
      <c r="K39" s="733"/>
      <c r="L39" s="733"/>
      <c r="M39" s="733"/>
      <c r="N39" s="733"/>
      <c r="O39" s="733"/>
      <c r="P39" s="734"/>
      <c r="Q39" s="114"/>
    </row>
    <row r="40" spans="1:17" s="6" customFormat="1" ht="8.1" customHeight="1" x14ac:dyDescent="0.25">
      <c r="A40" s="113"/>
      <c r="B40" s="94"/>
      <c r="C40" s="63"/>
      <c r="D40" s="63"/>
      <c r="E40" s="63"/>
      <c r="F40" s="63"/>
      <c r="G40" s="63"/>
      <c r="H40" s="63"/>
      <c r="I40" s="63"/>
      <c r="J40" s="63"/>
      <c r="K40" s="63"/>
      <c r="L40" s="63"/>
      <c r="M40" s="64"/>
      <c r="N40" s="63"/>
      <c r="O40" s="63"/>
      <c r="P40" s="94"/>
      <c r="Q40" s="114"/>
    </row>
    <row r="41" spans="1:17" s="24" customFormat="1" ht="15" customHeight="1" x14ac:dyDescent="0.25">
      <c r="A41" s="113"/>
      <c r="B41" s="138" t="str">
        <f>Summary!B67</f>
        <v>SA Renal Congress   I   11-14 October 2018   I   Emperors Palace</v>
      </c>
      <c r="C41" s="124"/>
      <c r="D41" s="124"/>
      <c r="E41" s="124"/>
      <c r="F41" s="124"/>
      <c r="G41" s="124"/>
      <c r="H41" s="124"/>
      <c r="I41" s="124"/>
      <c r="J41" s="123"/>
      <c r="K41" s="123"/>
      <c r="L41" s="123"/>
      <c r="M41" s="122"/>
      <c r="N41" s="123"/>
      <c r="O41" s="690" t="s">
        <v>62</v>
      </c>
      <c r="P41" s="691"/>
      <c r="Q41" s="114"/>
    </row>
    <row r="42" spans="1:17" s="24" customFormat="1" ht="15" customHeight="1" x14ac:dyDescent="0.5">
      <c r="A42" s="113"/>
      <c r="B42" s="694" t="s">
        <v>113</v>
      </c>
      <c r="C42" s="695"/>
      <c r="D42" s="695"/>
      <c r="E42" s="695"/>
      <c r="F42" s="139"/>
      <c r="G42" s="139"/>
      <c r="H42" s="139"/>
      <c r="I42" s="139"/>
      <c r="J42" s="139"/>
      <c r="K42" s="139"/>
      <c r="L42" s="139"/>
      <c r="M42" s="125"/>
      <c r="N42" s="126"/>
      <c r="O42" s="692"/>
      <c r="P42" s="693"/>
      <c r="Q42" s="114"/>
    </row>
    <row r="43" spans="1:17" s="6" customFormat="1" ht="5.0999999999999996" customHeight="1" x14ac:dyDescent="0.25">
      <c r="A43" s="136"/>
      <c r="B43" s="121"/>
      <c r="C43" s="121"/>
      <c r="D43" s="121"/>
      <c r="E43" s="121"/>
      <c r="F43" s="121"/>
      <c r="G43" s="121"/>
      <c r="H43" s="121"/>
      <c r="I43" s="121"/>
      <c r="J43" s="121"/>
      <c r="K43" s="121"/>
      <c r="L43" s="121"/>
      <c r="M43" s="120"/>
      <c r="N43" s="121"/>
      <c r="O43" s="121"/>
      <c r="P43" s="121"/>
      <c r="Q43" s="137"/>
    </row>
  </sheetData>
  <sheetProtection algorithmName="SHA-512" hashValue="DqZHRln+6xsVq0+fpRQteClMHNr0LoEk15Qn4+Nj4CwXzWLzgZAQHlY0SKCaHLeL5UZynQ3NHFB0PticRbBJSA==" saltValue="IkjjN61b+s0E5nRb87khog==" spinCount="100000" sheet="1" objects="1" scenarios="1"/>
  <protectedRanges>
    <protectedRange sqref="I2 O3:O6" name="Show Logo"/>
  </protectedRanges>
  <mergeCells count="35">
    <mergeCell ref="C15:O15"/>
    <mergeCell ref="C18:O18"/>
    <mergeCell ref="C20:O20"/>
    <mergeCell ref="B37:P37"/>
    <mergeCell ref="C34:O34"/>
    <mergeCell ref="C35:O35"/>
    <mergeCell ref="K29:O29"/>
    <mergeCell ref="K30:O30"/>
    <mergeCell ref="K31:O31"/>
    <mergeCell ref="C22:F22"/>
    <mergeCell ref="K24:O24"/>
    <mergeCell ref="K26:O26"/>
    <mergeCell ref="K25:O25"/>
    <mergeCell ref="I22:O22"/>
    <mergeCell ref="O41:P42"/>
    <mergeCell ref="B42:E42"/>
    <mergeCell ref="B39:P39"/>
    <mergeCell ref="K32:O32"/>
    <mergeCell ref="B5:G5"/>
    <mergeCell ref="B8:P8"/>
    <mergeCell ref="C19:O19"/>
    <mergeCell ref="C17:O17"/>
    <mergeCell ref="C10:O10"/>
    <mergeCell ref="C11:O11"/>
    <mergeCell ref="C12:O12"/>
    <mergeCell ref="C13:O13"/>
    <mergeCell ref="C14:O14"/>
    <mergeCell ref="C16:O16"/>
    <mergeCell ref="K27:O27"/>
    <mergeCell ref="K28:O28"/>
    <mergeCell ref="B4:G4"/>
    <mergeCell ref="B3:G3"/>
    <mergeCell ref="B2:G2"/>
    <mergeCell ref="I2:P6"/>
    <mergeCell ref="B6:G6"/>
  </mergeCells>
  <hyperlinks>
    <hyperlink ref="B6:M6" r:id="rId1" display="http://www.exposolutions.co.za"/>
  </hyperlinks>
  <printOptions horizontalCentered="1"/>
  <pageMargins left="0.23622047244094491" right="0.23622047244094491" top="0.23622047244094491" bottom="0.23622047244094491" header="0.31496062992125984" footer="0.31496062992125984"/>
  <pageSetup paperSize="9" scale="68" orientation="portrait" r:id="rId2"/>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13</vt:i4>
      </vt:variant>
      <vt:variant>
        <vt:lpstr>Named Ranges</vt:lpstr>
      </vt:variant>
      <vt:variant>
        <vt:i4>11</vt:i4>
      </vt:variant>
    </vt:vector>
  </HeadingPairs>
  <TitlesOfParts>
    <vt:vector size="24" baseType="lpstr">
      <vt:lpstr>Summary</vt:lpstr>
      <vt:lpstr>Fascia </vt:lpstr>
      <vt:lpstr>Power &amp; Lighting</vt:lpstr>
      <vt:lpstr>Shell Scheme Stand Extras </vt:lpstr>
      <vt:lpstr>Shell Scheme Extras - Images</vt:lpstr>
      <vt:lpstr>Instant Packages</vt:lpstr>
      <vt:lpstr>Instant Package Images</vt:lpstr>
      <vt:lpstr>Furniture </vt:lpstr>
      <vt:lpstr>Furniture Images </vt:lpstr>
      <vt:lpstr>AV &amp; IT</vt:lpstr>
      <vt:lpstr>Plants JHB</vt:lpstr>
      <vt:lpstr>Plant Images (JHB)</vt:lpstr>
      <vt:lpstr>T's &amp; C's</vt:lpstr>
      <vt:lpstr>'Furniture '!Print_Area</vt:lpstr>
      <vt:lpstr>'Furniture Images '!Print_Area</vt:lpstr>
      <vt:lpstr>'Instant Package Images'!Print_Area</vt:lpstr>
      <vt:lpstr>'Instant Packages'!Print_Area</vt:lpstr>
      <vt:lpstr>'Plant Images (JHB)'!Print_Area</vt:lpstr>
      <vt:lpstr>'Plants JHB'!Print_Area</vt:lpstr>
      <vt:lpstr>'Shell Scheme Extras - Images'!Print_Area</vt:lpstr>
      <vt:lpstr>'Shell Scheme Stand Extras '!Print_Area</vt:lpstr>
      <vt:lpstr>Summary!Print_Area</vt:lpstr>
      <vt:lpstr>'Furniture '!Print_Titles</vt:lpstr>
      <vt:lpstr>'Instant Packages'!Print_Titles</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Gemma</dc:creator>
  <cp:lastModifiedBy>Sabre image</cp:lastModifiedBy>
  <cp:lastPrinted>2018-02-21T08:55:20Z</cp:lastPrinted>
  <dcterms:created xsi:type="dcterms:W3CDTF">2012-06-19T08:39:16Z</dcterms:created>
  <dcterms:modified xsi:type="dcterms:W3CDTF">2018-02-21T08:56:46Z</dcterms:modified>
</cp:coreProperties>
</file>